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АНАГЕР\Пасешник Анастасія\"/>
    </mc:Choice>
  </mc:AlternateContent>
  <xr:revisionPtr revIDLastSave="0" documentId="13_ncr:1_{2388BA0B-F9F7-4BD9-B6C8-9F1D65531EFF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Лист1" sheetId="4" state="hidden" r:id="rId1"/>
    <sheet name="Труби зварні" sheetId="7" r:id="rId2"/>
    <sheet name="Труби оцинк, емаль" sheetId="8" r:id="rId3"/>
    <sheet name="Сорт" sheetId="9" r:id="rId4"/>
    <sheet name="Послуги для клієнтів" sheetId="10" r:id="rId5"/>
  </sheets>
  <definedNames>
    <definedName name="_xlnm._FilterDatabase" localSheetId="1" hidden="1">'Труби зварні'!$J$1:$J$38</definedName>
    <definedName name="ОКРУГЛВНИЗ">'Труби зварні'!$L:$L</definedName>
  </definedNames>
  <calcPr calcId="191029"/>
</workbook>
</file>

<file path=xl/calcChain.xml><?xml version="1.0" encoding="utf-8"?>
<calcChain xmlns="http://schemas.openxmlformats.org/spreadsheetml/2006/main">
  <c r="I30" i="8" l="1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C31" i="8"/>
  <c r="C28" i="8"/>
  <c r="I46" i="7"/>
  <c r="I45" i="7"/>
  <c r="I44" i="7"/>
  <c r="I43" i="7"/>
  <c r="I42" i="7"/>
  <c r="I41" i="7"/>
  <c r="I40" i="7"/>
  <c r="I4" i="7"/>
  <c r="I5" i="7"/>
  <c r="I6" i="7"/>
  <c r="I7" i="7"/>
  <c r="I8" i="7"/>
  <c r="I9" i="7"/>
  <c r="I10" i="7"/>
  <c r="I11" i="7"/>
  <c r="I12" i="7"/>
  <c r="I13" i="7"/>
  <c r="G35" i="9"/>
  <c r="G61" i="9"/>
  <c r="G60" i="9"/>
  <c r="G59" i="9"/>
  <c r="G62" i="9"/>
  <c r="G47" i="9"/>
  <c r="G46" i="9"/>
  <c r="G45" i="9"/>
  <c r="G44" i="9"/>
  <c r="G43" i="9"/>
  <c r="C45" i="8"/>
  <c r="C43" i="8"/>
  <c r="C42" i="8"/>
  <c r="C40" i="8"/>
  <c r="C35" i="8"/>
  <c r="G53" i="9" l="1"/>
  <c r="G52" i="9"/>
  <c r="B69" i="9"/>
  <c r="B68" i="9"/>
  <c r="B67" i="9"/>
  <c r="B66" i="9"/>
  <c r="B65" i="9"/>
  <c r="B64" i="9"/>
  <c r="B63" i="9"/>
  <c r="B62" i="9"/>
  <c r="B61" i="9"/>
  <c r="B60" i="9"/>
  <c r="B59" i="9"/>
  <c r="B33" i="9"/>
  <c r="B32" i="9"/>
  <c r="B31" i="9"/>
  <c r="B30" i="9"/>
  <c r="B29" i="9"/>
  <c r="B28" i="9"/>
  <c r="B26" i="9"/>
  <c r="B25" i="9"/>
  <c r="B24" i="9"/>
  <c r="B23" i="9"/>
  <c r="B21" i="9"/>
  <c r="B20" i="9"/>
  <c r="B19" i="9"/>
  <c r="B18" i="9"/>
  <c r="B17" i="9"/>
  <c r="B16" i="9"/>
  <c r="B14" i="9"/>
  <c r="B13" i="9"/>
  <c r="B12" i="9"/>
  <c r="B11" i="9"/>
  <c r="B10" i="9"/>
  <c r="B9" i="9"/>
  <c r="B8" i="9"/>
  <c r="B7" i="9"/>
  <c r="B6" i="9"/>
  <c r="B5" i="9"/>
  <c r="B4" i="9"/>
  <c r="B44" i="9"/>
  <c r="B43" i="9"/>
  <c r="B42" i="9"/>
  <c r="B41" i="9"/>
  <c r="B40" i="9"/>
  <c r="B39" i="9"/>
  <c r="B38" i="9"/>
  <c r="B37" i="9"/>
  <c r="B36" i="9"/>
  <c r="B35" i="9"/>
  <c r="B57" i="9"/>
  <c r="B56" i="9"/>
  <c r="B55" i="9"/>
  <c r="B54" i="9"/>
  <c r="B53" i="9"/>
  <c r="B52" i="9"/>
  <c r="B51" i="9"/>
  <c r="B50" i="9"/>
  <c r="B49" i="9"/>
  <c r="B48" i="9"/>
  <c r="B47" i="9"/>
  <c r="B46" i="9"/>
  <c r="C25" i="7"/>
  <c r="G37" i="9"/>
  <c r="G38" i="9"/>
  <c r="G39" i="9"/>
  <c r="G40" i="9"/>
  <c r="G41" i="9"/>
  <c r="G42" i="9"/>
  <c r="G34" i="9"/>
  <c r="G63" i="9"/>
  <c r="G64" i="9"/>
  <c r="G65" i="9"/>
  <c r="G66" i="9"/>
  <c r="G67" i="9"/>
  <c r="G68" i="9"/>
  <c r="G69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C46" i="8"/>
  <c r="C44" i="8"/>
  <c r="C41" i="8"/>
  <c r="C39" i="8"/>
  <c r="C38" i="8"/>
  <c r="C37" i="8"/>
  <c r="C36" i="8"/>
  <c r="C34" i="8"/>
  <c r="C33" i="8"/>
  <c r="C32" i="8"/>
  <c r="C30" i="8"/>
  <c r="C29" i="8"/>
  <c r="C27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22" i="7"/>
  <c r="C23" i="7"/>
  <c r="C24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21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5" i="7"/>
  <c r="C4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21" i="7"/>
  <c r="I14" i="7"/>
  <c r="I15" i="7"/>
  <c r="I16" i="7"/>
  <c r="I17" i="7"/>
  <c r="I18" i="7"/>
  <c r="I19" i="7"/>
  <c r="E7" i="4"/>
  <c r="E8" i="4"/>
  <c r="E9" i="4"/>
  <c r="E6" i="4"/>
  <c r="G9" i="4"/>
  <c r="G8" i="4"/>
  <c r="G7" i="4"/>
  <c r="G6" i="4"/>
</calcChain>
</file>

<file path=xl/sharedStrings.xml><?xml version="1.0" encoding="utf-8"?>
<sst xmlns="http://schemas.openxmlformats.org/spreadsheetml/2006/main" count="383" uniqueCount="245">
  <si>
    <t>НАИМЕНОВАНИЕ</t>
  </si>
  <si>
    <t xml:space="preserve">ДЛИНА </t>
  </si>
  <si>
    <t>м.п/кг</t>
  </si>
  <si>
    <t>м.п.</t>
  </si>
  <si>
    <t>КВАДРАТ</t>
  </si>
  <si>
    <t>Квадрат 10х10</t>
  </si>
  <si>
    <t>Квадрат 12х12</t>
  </si>
  <si>
    <t>Квадрат 14х14</t>
  </si>
  <si>
    <t>Лист 1х1000х2000</t>
  </si>
  <si>
    <t>Лист 1х1250х2500</t>
  </si>
  <si>
    <t>Лист 1,5х1000х2000</t>
  </si>
  <si>
    <t>Лист 1,5х1250х2500</t>
  </si>
  <si>
    <t>Лист 2х1250х2500</t>
  </si>
  <si>
    <t>Лист 3х1000х2000</t>
  </si>
  <si>
    <t>Лист 3х1250х2500</t>
  </si>
  <si>
    <t>Лист 4х1250х2500</t>
  </si>
  <si>
    <t>Лист 4х1500х6000</t>
  </si>
  <si>
    <t>Лист 5х1500х6000</t>
  </si>
  <si>
    <t>Лист 6х1500х6000</t>
  </si>
  <si>
    <t>Лист 8х1500х6000</t>
  </si>
  <si>
    <t>6 м</t>
  </si>
  <si>
    <t>договорная</t>
  </si>
  <si>
    <t>Ст3пс</t>
  </si>
  <si>
    <t>ТЕОР. ВЕС**</t>
  </si>
  <si>
    <t>грн/м.п.*</t>
  </si>
  <si>
    <t>оптом*</t>
  </si>
  <si>
    <t>грн/1 - 3 т.*</t>
  </si>
  <si>
    <t>Лист 2х1000х2000</t>
  </si>
  <si>
    <t>грн/до 1  т.*</t>
  </si>
  <si>
    <t>Квадрат 16х16</t>
  </si>
  <si>
    <t>Лист 2,5х1250х2500</t>
  </si>
  <si>
    <t>грн/м.п.</t>
  </si>
  <si>
    <t>кг/м.п.</t>
  </si>
  <si>
    <t>Труба 25x25</t>
  </si>
  <si>
    <t>Труба 30x30</t>
  </si>
  <si>
    <t>Труба 40x40</t>
  </si>
  <si>
    <t>Труба 50x50</t>
  </si>
  <si>
    <t>Труба 60x60</t>
  </si>
  <si>
    <t>Труба 80x80</t>
  </si>
  <si>
    <t>Труба 100x100</t>
  </si>
  <si>
    <t>Труба 120x120</t>
  </si>
  <si>
    <t>Труба ДУ ø 15</t>
  </si>
  <si>
    <t>Труба ДУ ø 20</t>
  </si>
  <si>
    <t>Труба ДУ ø 25</t>
  </si>
  <si>
    <t>Труба ДУ ø 32</t>
  </si>
  <si>
    <t>Труба ДУ ø 40</t>
  </si>
  <si>
    <t>Труба ДУ ø 50</t>
  </si>
  <si>
    <t>Труба ø 57</t>
  </si>
  <si>
    <t>Труба ø 76</t>
  </si>
  <si>
    <t>Труба ø 89</t>
  </si>
  <si>
    <t>Труба ø 108</t>
  </si>
  <si>
    <t>Труба ø 133</t>
  </si>
  <si>
    <t>Труба ø 159</t>
  </si>
  <si>
    <t>грн/т</t>
  </si>
  <si>
    <t>Труба ø 127</t>
  </si>
  <si>
    <t>Труба ø 219</t>
  </si>
  <si>
    <t>№ 6,5</t>
  </si>
  <si>
    <t>№ 8</t>
  </si>
  <si>
    <t>№ 10</t>
  </si>
  <si>
    <t>№ 12</t>
  </si>
  <si>
    <t>№ 14</t>
  </si>
  <si>
    <t>№ 16</t>
  </si>
  <si>
    <t>№ 18</t>
  </si>
  <si>
    <t>№ 20</t>
  </si>
  <si>
    <t>№ 22</t>
  </si>
  <si>
    <t>№ 24</t>
  </si>
  <si>
    <t>№ 27</t>
  </si>
  <si>
    <t>№ 30</t>
  </si>
  <si>
    <t>Швелер</t>
  </si>
  <si>
    <t>Балка двотаврова</t>
  </si>
  <si>
    <t>Арматура</t>
  </si>
  <si>
    <t>ф=8</t>
  </si>
  <si>
    <t>ф=10</t>
  </si>
  <si>
    <t>ф=12</t>
  </si>
  <si>
    <t>ф=14</t>
  </si>
  <si>
    <t>ф=16</t>
  </si>
  <si>
    <t>ф=18</t>
  </si>
  <si>
    <t>ф=20</t>
  </si>
  <si>
    <t>ф=22</t>
  </si>
  <si>
    <t>ф=25</t>
  </si>
  <si>
    <t>ф=28</t>
  </si>
  <si>
    <t>ф=32</t>
  </si>
  <si>
    <t>Круг</t>
  </si>
  <si>
    <t>ф=6,5</t>
  </si>
  <si>
    <t>Дріт вязальний</t>
  </si>
  <si>
    <t>ф=1,2</t>
  </si>
  <si>
    <t>ф=2,0</t>
  </si>
  <si>
    <t>ф=3,0</t>
  </si>
  <si>
    <t>ф=4,0</t>
  </si>
  <si>
    <t>Квадрат</t>
  </si>
  <si>
    <t>Смуга</t>
  </si>
  <si>
    <t>Лист ПВЛ</t>
  </si>
  <si>
    <t>Лист рифлений</t>
  </si>
  <si>
    <t>* Надаєм послуги ізолювання труби стальної для газопроводів з ізоляційною плівкою " термоспрут" ТУ У 27.2-22815990-001:2005.</t>
  </si>
  <si>
    <t xml:space="preserve">* Оперативність відвантаження або з нашого складу або нашою доставкою. </t>
  </si>
  <si>
    <t>* Постійно розширюєм асортимент на складі.</t>
  </si>
  <si>
    <t>*В наявності власний автопарк для доставки по всій Україні.</t>
  </si>
  <si>
    <t>* Надаєм послуги цинкування трубної продукції.</t>
  </si>
  <si>
    <t>*Виготовляєм металоконструкції різної складності.</t>
  </si>
  <si>
    <t>* Виготовляємо токарно-фрезерні роботи.</t>
  </si>
  <si>
    <t>Труба ел/зварні  ДСТУ 8936:2019</t>
  </si>
  <si>
    <t>Труба профільна квадратна  ДСТУ 8940:2019</t>
  </si>
  <si>
    <r>
      <t xml:space="preserve">Труба ДУ </t>
    </r>
    <r>
      <rPr>
        <sz val="11"/>
        <color indexed="8"/>
        <rFont val="Times New Roman"/>
        <family val="1"/>
        <charset val="204"/>
      </rPr>
      <t>ø 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</si>
  <si>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15х15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</si>
  <si>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20х20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</si>
  <si>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</si>
  <si>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25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</si>
  <si>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32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</si>
  <si>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40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</si>
  <si>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</si>
  <si>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57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</si>
  <si>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</si>
  <si>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</si>
  <si>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76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</si>
  <si>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</si>
  <si>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50х25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</si>
  <si>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89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</si>
  <si>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50х30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</si>
  <si>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60х30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</si>
  <si>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108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</si>
  <si>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</si>
  <si>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114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</si>
  <si>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80х40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</si>
  <si>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127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</si>
  <si>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133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</si>
  <si>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100х50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</si>
  <si>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159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</si>
  <si>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219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</si>
  <si>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273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</si>
  <si>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325</t>
    </r>
  </si>
  <si>
    <t xml:space="preserve">товщина стінки </t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</si>
  <si>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 xml:space="preserve">, e-mail: </t>
    </r>
    <r>
      <rPr>
        <b/>
        <sz val="14"/>
        <color theme="1"/>
        <rFont val="Times New Roman"/>
        <family val="1"/>
        <charset val="204"/>
      </rPr>
      <t xml:space="preserve">zbut@mixtrading.com.ua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</t>
    </r>
    <r>
      <rPr>
        <b/>
        <sz val="14"/>
        <color theme="1"/>
        <rFont val="Times New Roman"/>
        <family val="1"/>
        <charset val="204"/>
      </rPr>
      <t xml:space="preserve"> +38 (093) 821 89 28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</si>
  <si>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420-1120</t>
    </r>
  </si>
  <si>
    <t>Договірна</t>
  </si>
  <si>
    <t>Труба ел/зварні  ДСТУ 8943:2019</t>
  </si>
  <si>
    <t>Труба оцинкована ДСТУ 8936:2019</t>
  </si>
  <si>
    <t>Труба емальована ДСТУ 8936:2019</t>
  </si>
  <si>
    <t>Труба оцинкована ДСТУ 8943:2019</t>
  </si>
  <si>
    <t>Труба емальована ДСТУ 8943:2019</t>
  </si>
  <si>
    <t>8х8</t>
  </si>
  <si>
    <t>10х10</t>
  </si>
  <si>
    <t>12х12</t>
  </si>
  <si>
    <t>14х14</t>
  </si>
  <si>
    <t>16х16</t>
  </si>
  <si>
    <t>20х20</t>
  </si>
  <si>
    <t>Кутник</t>
  </si>
  <si>
    <t>Кутник 20х20х3</t>
  </si>
  <si>
    <t>Кутник 25х25х3</t>
  </si>
  <si>
    <t>Кутник 25х25х4</t>
  </si>
  <si>
    <t>Кутник 32х32х3</t>
  </si>
  <si>
    <t>Кутник 32х32х4</t>
  </si>
  <si>
    <t>Кутник 35х35х3</t>
  </si>
  <si>
    <t>Кутник 35х35х4</t>
  </si>
  <si>
    <t>Кутник 40х40х3</t>
  </si>
  <si>
    <t>Кутник 40х40х4</t>
  </si>
  <si>
    <t>Кутник 40х40х5</t>
  </si>
  <si>
    <t>Кутник 45х45х4</t>
  </si>
  <si>
    <t>Кутник 45х45х5</t>
  </si>
  <si>
    <t>Кутник 50х50х4</t>
  </si>
  <si>
    <t>Кутник 50х50х5</t>
  </si>
  <si>
    <t>Кутник 63х63х5</t>
  </si>
  <si>
    <t>Кутник 63х63х6</t>
  </si>
  <si>
    <t>Кутник 75х75х6</t>
  </si>
  <si>
    <t>Кутник 75х75х7</t>
  </si>
  <si>
    <t>Кутник 75х75х8</t>
  </si>
  <si>
    <t>Кутник 90х90х6</t>
  </si>
  <si>
    <t>Кутник 90х90х7</t>
  </si>
  <si>
    <t>Кутник 90х90х8</t>
  </si>
  <si>
    <t>Кутник 100х100х8</t>
  </si>
  <si>
    <t>Кутник 100х100х10</t>
  </si>
  <si>
    <t>Кутник 100х100х12</t>
  </si>
  <si>
    <t>Кутник 125х125х8</t>
  </si>
  <si>
    <t>Кутник 125х125х10</t>
  </si>
  <si>
    <t>Кутник 140х140х10</t>
  </si>
  <si>
    <t>Кутник 160х160х10</t>
  </si>
  <si>
    <t xml:space="preserve">Лист х/к </t>
  </si>
  <si>
    <t xml:space="preserve">Лист г/к </t>
  </si>
  <si>
    <t>20х3</t>
  </si>
  <si>
    <t>20х4</t>
  </si>
  <si>
    <t>25х3</t>
  </si>
  <si>
    <t>25х4</t>
  </si>
  <si>
    <t>30х4</t>
  </si>
  <si>
    <t>40х4</t>
  </si>
  <si>
    <t>50х4</t>
  </si>
  <si>
    <t>50х5</t>
  </si>
  <si>
    <t>60х6</t>
  </si>
  <si>
    <t>100х8</t>
  </si>
  <si>
    <t>100х10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</si>
  <si>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</si>
  <si>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</si>
  <si>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</si>
  <si>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</si>
  <si>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</si>
  <si>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</si>
  <si>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</si>
  <si>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</si>
  <si>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</si>
  <si>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</si>
  <si>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Лист 10х1500х6000</t>
  </si>
  <si>
    <t>Лист 12х1500х6000</t>
  </si>
  <si>
    <t>Лист 14х1500х6000</t>
  </si>
  <si>
    <t>Лист 16х1500х6000</t>
  </si>
  <si>
    <t>Лист 20х1500х6000</t>
  </si>
  <si>
    <t>Листи 2000х6000</t>
  </si>
  <si>
    <t>договірна</t>
  </si>
  <si>
    <t>Листи 25-40</t>
  </si>
  <si>
    <t>Листи 09Г2С</t>
  </si>
  <si>
    <t>4,0 (406) 1х2,5</t>
  </si>
  <si>
    <t>4,0 (406) 1,25х2,5</t>
  </si>
  <si>
    <t>Лист 0,5х1000х2000</t>
  </si>
  <si>
    <t>Лист 0,8х1000х2000</t>
  </si>
  <si>
    <t>Лист 0,8х1250х2500</t>
  </si>
  <si>
    <t>* Система знижок обговорюється з кожним клієнтом в індивідуальній бесіді де фіксується відступлення від прайсу у процентному відношенні.</t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</si>
  <si>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 xml:space="preserve">, e-mail: </t>
    </r>
    <r>
      <rPr>
        <b/>
        <sz val="14"/>
        <color theme="1"/>
        <rFont val="Times New Roman"/>
        <family val="1"/>
        <charset val="204"/>
      </rPr>
      <t xml:space="preserve">zbut@mixtrading.com.ua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 </t>
    </r>
    <r>
      <rPr>
        <b/>
        <sz val="14"/>
        <color theme="1"/>
        <rFont val="Times New Roman"/>
        <family val="1"/>
        <charset val="204"/>
      </rPr>
      <t>+38 (093) 821 89 28</t>
    </r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</si>
  <si>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 xml:space="preserve">, e-mail: </t>
    </r>
    <r>
      <rPr>
        <b/>
        <sz val="14"/>
        <color theme="1"/>
        <rFont val="Times New Roman"/>
        <family val="1"/>
        <charset val="204"/>
      </rPr>
      <t xml:space="preserve">zbut@mixtrading.com.ua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</t>
    </r>
    <r>
      <rPr>
        <b/>
        <sz val="14"/>
        <color theme="1"/>
        <rFont val="Times New Roman"/>
        <family val="1"/>
        <charset val="204"/>
      </rPr>
      <t xml:space="preserve"> +38 (093) 821 89 28 </t>
    </r>
  </si>
  <si>
    <t>* Якшо позиціі якої нема в прайсі або вона не звязаная з металопрокатом але треба закрити потребність клієнта також можемо поставити 
по ринковим цінам в скорочений термін.</t>
  </si>
  <si>
    <t xml:space="preserve"> Склад : м.Вишневе, вул.Київська, 15
Пн - Пт 8:30-17:00
Сайт: mixtrading.com.ua, e-mail: zbut@mixtrading.com.ua                                        +38 (093) 821 89 28</t>
  </si>
  <si>
    <t>Наіменування продукції</t>
  </si>
  <si>
    <t>Труба кругла тонкостінна</t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</si>
  <si>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16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</si>
  <si>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</si>
  <si>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</si>
  <si>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32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</si>
  <si>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40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</si>
  <si>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50 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</si>
  <si>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63</t>
    </r>
  </si>
  <si>
    <t>Труба оцинкована профільна ДСТУ 8943:2019</t>
  </si>
  <si>
    <r>
      <t>Труба</t>
    </r>
    <r>
      <rPr>
        <sz val="12"/>
        <color indexed="8"/>
        <rFont val="Times New Roman"/>
        <family val="1"/>
        <charset val="204"/>
      </rPr>
      <t xml:space="preserve"> 20х20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</si>
  <si>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</si>
  <si>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</si>
  <si>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</si>
  <si>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50х50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</si>
  <si>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60х40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</si>
  <si>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</si>
  <si>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80х60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</si>
  <si>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80х80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</si>
  <si>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100х100</t>
    </r>
  </si>
  <si>
    <t>Труба профільна прямокутна  ДСТУ 8940:2019</t>
  </si>
  <si>
    <t>260.00</t>
  </si>
  <si>
    <t>272.00</t>
  </si>
  <si>
    <t>295.00</t>
  </si>
  <si>
    <t>315.00</t>
  </si>
  <si>
    <t>336.00</t>
  </si>
  <si>
    <t>365.00</t>
  </si>
  <si>
    <t>540.00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</si>
</sst>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0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distributed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distributed"/>
    </xf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6" fillId="3" borderId="10" xfId="0" applyFont="1" applyFill="1" applyBorder="1" applyAlignment="1">
      <alignment horizontal="center" vertical="distributed"/>
    </xf>
    <xf numFmtId="164" fontId="6" fillId="3" borderId="10" xfId="0" applyNumberFormat="1" applyFont="1" applyFill="1" applyBorder="1" applyAlignment="1">
      <alignment horizontal="center" vertical="distributed"/>
    </xf>
    <xf numFmtId="0" fontId="6" fillId="0" borderId="0" xfId="0" applyFont="1" applyAlignment="1">
      <alignment horizontal="center" vertical="distributed"/>
    </xf>
    <xf numFmtId="0" fontId="6" fillId="3" borderId="10" xfId="0" applyFont="1" applyFill="1" applyBorder="1"/>
    <xf numFmtId="164" fontId="6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/>
    <xf numFmtId="0" fontId="6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1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distributed"/>
    </xf>
    <xf numFmtId="2" fontId="7" fillId="3" borderId="10" xfId="0" applyNumberFormat="1" applyFont="1" applyFill="1" applyBorder="1"/>
    <xf numFmtId="4" fontId="7" fillId="3" borderId="10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4" fontId="7" fillId="3" borderId="10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top"/>
    </xf>
    <xf numFmtId="2" fontId="6" fillId="0" borderId="0" xfId="0" applyNumberFormat="1" applyFont="1" applyAlignment="1">
      <alignment horizontal="center" vertical="distributed"/>
    </xf>
    <xf numFmtId="0" fontId="6" fillId="3" borderId="0" xfId="0" applyFont="1" applyFill="1"/>
    <xf numFmtId="16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/>
    <xf numFmtId="1" fontId="5" fillId="0" borderId="0" xfId="0" applyNumberFormat="1" applyFont="1"/>
    <xf numFmtId="0" fontId="9" fillId="3" borderId="10" xfId="0" applyFont="1" applyFill="1" applyBorder="1" applyAlignment="1">
      <alignment horizontal="center" vertical="distributed"/>
    </xf>
    <xf numFmtId="164" fontId="9" fillId="3" borderId="10" xfId="0" applyNumberFormat="1" applyFont="1" applyFill="1" applyBorder="1" applyAlignment="1">
      <alignment horizontal="center" vertical="distributed"/>
    </xf>
    <xf numFmtId="0" fontId="9" fillId="3" borderId="20" xfId="0" applyFont="1" applyFill="1" applyBorder="1" applyAlignment="1">
      <alignment horizontal="center" vertical="distributed"/>
    </xf>
    <xf numFmtId="164" fontId="9" fillId="3" borderId="20" xfId="0" applyNumberFormat="1" applyFont="1" applyFill="1" applyBorder="1" applyAlignment="1">
      <alignment horizontal="center" vertical="distributed"/>
    </xf>
    <xf numFmtId="2" fontId="9" fillId="0" borderId="10" xfId="0" applyNumberFormat="1" applyFont="1" applyBorder="1" applyAlignment="1">
      <alignment horizontal="center" vertical="distributed"/>
    </xf>
    <xf numFmtId="0" fontId="9" fillId="3" borderId="10" xfId="0" applyFont="1" applyFill="1" applyBorder="1"/>
    <xf numFmtId="164" fontId="9" fillId="3" borderId="10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/>
    </xf>
    <xf numFmtId="0" fontId="9" fillId="3" borderId="12" xfId="0" applyFont="1" applyFill="1" applyBorder="1"/>
    <xf numFmtId="164" fontId="9" fillId="0" borderId="18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7" borderId="0" xfId="0" applyFont="1" applyFill="1"/>
    <xf numFmtId="2" fontId="9" fillId="3" borderId="10" xfId="0" applyNumberFormat="1" applyFont="1" applyFill="1" applyBorder="1"/>
    <xf numFmtId="164" fontId="9" fillId="3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/>
    <xf numFmtId="0" fontId="0" fillId="2" borderId="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2" xfId="0" applyBorder="1"/>
    <xf numFmtId="0" fontId="0" fillId="2" borderId="16" xfId="0" applyFill="1" applyBorder="1" applyAlignment="1">
      <alignment horizontal="center"/>
    </xf>
    <xf numFmtId="0" fontId="0" fillId="0" borderId="19" xfId="0" applyBorder="1"/>
    <xf numFmtId="0" fontId="0" fillId="2" borderId="3" xfId="0" applyFill="1" applyBorder="1" applyAlignment="1">
      <alignment horizontal="center"/>
    </xf>
    <xf numFmtId="0" fontId="0" fillId="2" borderId="15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Ввод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0</xdr:rowOff>
    </xdr:from>
    <xdr:to>
      <xdr:col>1</xdr:col>
      <xdr:colOff>198120</xdr:colOff>
      <xdr:row>0</xdr:row>
      <xdr:rowOff>1242060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" y="0"/>
          <a:ext cx="1335405" cy="1242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11596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334000" y="7812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5672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334000" y="79971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34000" y="818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25579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334000" y="8398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25579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334000" y="8969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9" name="TextBox 2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25579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334000" y="8588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25579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334000" y="8779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11906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334000" y="99274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334000" y="101179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25003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334000" y="105120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4167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334000" y="106816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38100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334000" y="1090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5953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334000" y="1106447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33400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11596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21" name="TextBox 2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11596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4" name="TextBox 2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6" name="TextBox 2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11596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1" name="TextBox 2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11596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4" name="TextBox 2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6" name="TextBox 2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11596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9" name="TextBox 2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1" name="TextBox 2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11596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6" name="TextBox 2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11596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9" name="TextBox 2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1" name="TextBox 28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11906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11906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11906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11906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11906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11906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1</xdr:row>
      <xdr:rowOff>18442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11596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4981575" y="126798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6" name="TextBox 2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408B63-CBE4-43BC-A6ED-2B60F30EB94C}"/>
            </a:ext>
          </a:extLst>
        </xdr:cNvPr>
        <xdr:cNvSpPr txBox="1"/>
      </xdr:nvSpPr>
      <xdr:spPr>
        <a:xfrm>
          <a:off x="5295900" y="74566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8"/>
  <sheetViews>
    <sheetView topLeftCell="A10" workbookViewId="0">
      <selection activeCell="I25" sqref="I25"/>
    </sheetView>
  </sheetViews>
  <sheetFormatPr defaultRowHeight="14.4" x14ac:dyDescent="0.3"/>
  <cols>
    <col min="2" max="3" width="9.5546875" customWidth="1"/>
    <col min="4" max="4" width="10.6640625" customWidth="1"/>
    <col min="5" max="9" width="11.6640625" customWidth="1"/>
  </cols>
  <sheetData>
    <row r="3" spans="2:9" ht="15" thickBot="1" x14ac:dyDescent="0.35"/>
    <row r="4" spans="2:9" ht="15" thickBot="1" x14ac:dyDescent="0.35">
      <c r="B4" s="92" t="s">
        <v>0</v>
      </c>
      <c r="C4" s="95"/>
      <c r="D4" s="7" t="s">
        <v>1</v>
      </c>
      <c r="E4" s="89" t="s">
        <v>4</v>
      </c>
      <c r="F4" s="90"/>
      <c r="G4" s="90"/>
      <c r="H4" s="91"/>
      <c r="I4" s="6" t="s">
        <v>23</v>
      </c>
    </row>
    <row r="5" spans="2:9" ht="15" thickBot="1" x14ac:dyDescent="0.35">
      <c r="B5" s="92" t="s">
        <v>22</v>
      </c>
      <c r="C5" s="93"/>
      <c r="D5" s="7" t="s">
        <v>3</v>
      </c>
      <c r="E5" s="5" t="s">
        <v>24</v>
      </c>
      <c r="F5" s="5" t="s">
        <v>28</v>
      </c>
      <c r="G5" s="5" t="s">
        <v>26</v>
      </c>
      <c r="H5" s="5" t="s">
        <v>25</v>
      </c>
      <c r="I5" s="8" t="s">
        <v>2</v>
      </c>
    </row>
    <row r="6" spans="2:9" x14ac:dyDescent="0.3">
      <c r="B6" s="94" t="s">
        <v>5</v>
      </c>
      <c r="C6" s="94"/>
      <c r="D6" s="3" t="s">
        <v>20</v>
      </c>
      <c r="E6" s="14">
        <f>(F6+150)*I6/1000</f>
        <v>10.003500000000001</v>
      </c>
      <c r="F6" s="15">
        <v>12200</v>
      </c>
      <c r="G6" s="14">
        <f>F6-200</f>
        <v>12000</v>
      </c>
      <c r="H6" s="2" t="s">
        <v>21</v>
      </c>
      <c r="I6" s="10">
        <v>0.81</v>
      </c>
    </row>
    <row r="7" spans="2:9" x14ac:dyDescent="0.3">
      <c r="B7" s="94" t="s">
        <v>6</v>
      </c>
      <c r="C7" s="94"/>
      <c r="D7" s="3" t="s">
        <v>20</v>
      </c>
      <c r="E7" s="14">
        <f>(F7+150)*I7/1000</f>
        <v>14.325999999999999</v>
      </c>
      <c r="F7" s="15">
        <v>12200</v>
      </c>
      <c r="G7" s="14">
        <f>F7-200</f>
        <v>12000</v>
      </c>
      <c r="H7" s="2" t="s">
        <v>21</v>
      </c>
      <c r="I7" s="4">
        <v>1.1599999999999999</v>
      </c>
    </row>
    <row r="8" spans="2:9" x14ac:dyDescent="0.3">
      <c r="B8" s="94" t="s">
        <v>7</v>
      </c>
      <c r="C8" s="94"/>
      <c r="D8" s="19" t="s">
        <v>20</v>
      </c>
      <c r="E8" s="14">
        <f>(F8+150)*I8/1000</f>
        <v>19.636500000000002</v>
      </c>
      <c r="F8" s="21">
        <v>12200</v>
      </c>
      <c r="G8" s="16">
        <f>F8-200</f>
        <v>12000</v>
      </c>
      <c r="H8" s="9" t="s">
        <v>21</v>
      </c>
      <c r="I8" s="12">
        <v>1.59</v>
      </c>
    </row>
    <row r="9" spans="2:9" x14ac:dyDescent="0.3">
      <c r="B9" s="94" t="s">
        <v>29</v>
      </c>
      <c r="C9" s="96"/>
      <c r="D9" s="20" t="s">
        <v>20</v>
      </c>
      <c r="E9" s="14">
        <f>(F9+150)*I9/1000</f>
        <v>25.070499999999996</v>
      </c>
      <c r="F9" s="23">
        <v>12200</v>
      </c>
      <c r="G9" s="22">
        <f>F9-200</f>
        <v>12000</v>
      </c>
      <c r="H9" s="17"/>
      <c r="I9" s="18">
        <v>2.0299999999999998</v>
      </c>
    </row>
    <row r="11" spans="2:9" ht="15" thickBot="1" x14ac:dyDescent="0.35"/>
    <row r="12" spans="2:9" ht="15" thickBot="1" x14ac:dyDescent="0.35">
      <c r="B12" s="97"/>
      <c r="C12" s="97"/>
      <c r="D12" s="5"/>
      <c r="E12" s="92"/>
      <c r="F12" s="95"/>
      <c r="G12" s="95"/>
      <c r="H12" s="98"/>
      <c r="I12" s="6"/>
    </row>
    <row r="13" spans="2:9" ht="15" thickBot="1" x14ac:dyDescent="0.35">
      <c r="B13" s="97"/>
      <c r="C13" s="97"/>
      <c r="D13" s="5"/>
      <c r="E13" s="5"/>
      <c r="F13" s="5"/>
      <c r="G13" s="5"/>
      <c r="H13" s="5"/>
      <c r="I13" s="5"/>
    </row>
    <row r="14" spans="2:9" x14ac:dyDescent="0.3">
      <c r="B14" s="94"/>
      <c r="C14" s="94"/>
      <c r="D14" s="3"/>
      <c r="E14" s="14"/>
      <c r="F14" s="15"/>
      <c r="G14" s="14"/>
      <c r="H14" s="2"/>
      <c r="I14" s="3"/>
    </row>
    <row r="15" spans="2:9" x14ac:dyDescent="0.3">
      <c r="B15" s="94"/>
      <c r="C15" s="94"/>
      <c r="D15" s="3"/>
      <c r="E15" s="14"/>
      <c r="F15" s="15"/>
      <c r="G15" s="14"/>
      <c r="H15" s="2"/>
      <c r="I15" s="4"/>
    </row>
    <row r="16" spans="2:9" x14ac:dyDescent="0.3">
      <c r="B16" s="94"/>
      <c r="C16" s="94"/>
      <c r="D16" s="3"/>
      <c r="E16" s="14"/>
      <c r="F16" s="15"/>
      <c r="G16" s="14"/>
      <c r="H16" s="2"/>
      <c r="I16" s="4"/>
    </row>
    <row r="17" spans="2:9" x14ac:dyDescent="0.3">
      <c r="B17" s="94"/>
      <c r="C17" s="94"/>
      <c r="D17" s="3"/>
      <c r="E17" s="14"/>
      <c r="F17" s="15"/>
      <c r="G17" s="14"/>
      <c r="H17" s="2"/>
      <c r="I17" s="4"/>
    </row>
    <row r="18" spans="2:9" x14ac:dyDescent="0.3">
      <c r="B18" s="94"/>
      <c r="C18" s="94"/>
      <c r="D18" s="3"/>
      <c r="E18" s="14"/>
      <c r="F18" s="15"/>
      <c r="G18" s="14"/>
      <c r="H18" s="2"/>
      <c r="I18" s="4"/>
    </row>
    <row r="19" spans="2:9" x14ac:dyDescent="0.3">
      <c r="B19" s="94"/>
      <c r="C19" s="94"/>
      <c r="D19" s="3"/>
      <c r="E19" s="14"/>
      <c r="F19" s="15"/>
      <c r="G19" s="14"/>
      <c r="H19" s="2"/>
      <c r="I19" s="4"/>
    </row>
    <row r="20" spans="2:9" ht="15" thickBot="1" x14ac:dyDescent="0.35"/>
    <row r="21" spans="2:9" ht="15" thickBot="1" x14ac:dyDescent="0.35">
      <c r="B21" s="92"/>
      <c r="C21" s="95"/>
      <c r="D21" s="7"/>
      <c r="E21" s="92"/>
      <c r="F21" s="95"/>
      <c r="G21" s="95"/>
      <c r="H21" s="98"/>
      <c r="I21" s="5"/>
    </row>
    <row r="22" spans="2:9" ht="15" thickBot="1" x14ac:dyDescent="0.35">
      <c r="B22" s="92"/>
      <c r="C22" s="95"/>
      <c r="D22" s="7"/>
      <c r="E22" s="5"/>
      <c r="F22" s="5"/>
      <c r="G22" s="5"/>
      <c r="H22" s="5"/>
      <c r="I22" s="5"/>
    </row>
    <row r="23" spans="2:9" x14ac:dyDescent="0.3">
      <c r="B23" s="94"/>
      <c r="C23" s="94"/>
      <c r="D23" s="3"/>
      <c r="E23" s="14"/>
      <c r="F23" s="15"/>
      <c r="G23" s="14"/>
      <c r="H23" s="2"/>
      <c r="I23" s="4"/>
    </row>
    <row r="24" spans="2:9" x14ac:dyDescent="0.3">
      <c r="B24" s="94"/>
      <c r="C24" s="94"/>
      <c r="D24" s="3"/>
      <c r="E24" s="14"/>
      <c r="F24" s="15"/>
      <c r="G24" s="14"/>
      <c r="H24" s="2"/>
      <c r="I24" s="4"/>
    </row>
    <row r="25" spans="2:9" x14ac:dyDescent="0.3">
      <c r="B25" s="94"/>
      <c r="C25" s="94"/>
      <c r="D25" s="3"/>
      <c r="E25" s="14"/>
      <c r="F25" s="15"/>
      <c r="G25" s="14"/>
      <c r="H25" s="2"/>
      <c r="I25" s="4"/>
    </row>
    <row r="26" spans="2:9" x14ac:dyDescent="0.3">
      <c r="B26" s="94"/>
      <c r="C26" s="94"/>
      <c r="D26" s="3"/>
      <c r="E26" s="14"/>
      <c r="F26" s="15"/>
      <c r="G26" s="14"/>
      <c r="H26" s="2"/>
      <c r="I26" s="4"/>
    </row>
    <row r="27" spans="2:9" x14ac:dyDescent="0.3">
      <c r="B27" s="94"/>
      <c r="C27" s="94"/>
      <c r="D27" s="3"/>
      <c r="E27" s="14"/>
      <c r="F27" s="15"/>
      <c r="G27" s="14"/>
      <c r="H27" s="2"/>
      <c r="I27" s="4"/>
    </row>
    <row r="28" spans="2:9" x14ac:dyDescent="0.3">
      <c r="B28" s="94"/>
      <c r="C28" s="94"/>
      <c r="D28" s="3"/>
      <c r="E28" s="14"/>
      <c r="F28" s="15"/>
      <c r="G28" s="14"/>
      <c r="H28" s="2"/>
      <c r="I28" s="4"/>
    </row>
    <row r="29" spans="2:9" ht="15" thickBot="1" x14ac:dyDescent="0.35"/>
    <row r="30" spans="2:9" ht="15" thickBot="1" x14ac:dyDescent="0.35">
      <c r="B30" s="92"/>
      <c r="C30" s="95"/>
      <c r="D30" s="7"/>
      <c r="E30" s="92"/>
      <c r="F30" s="95"/>
      <c r="G30" s="95"/>
      <c r="H30" s="98"/>
      <c r="I30" s="5"/>
    </row>
    <row r="31" spans="2:9" ht="15" thickBot="1" x14ac:dyDescent="0.35">
      <c r="B31" s="92"/>
      <c r="C31" s="95"/>
      <c r="D31" s="7"/>
      <c r="E31" s="5"/>
      <c r="F31" s="5"/>
      <c r="G31" s="5"/>
      <c r="H31" s="5"/>
      <c r="I31" s="5"/>
    </row>
    <row r="32" spans="2:9" x14ac:dyDescent="0.3">
      <c r="B32" s="94"/>
      <c r="C32" s="94"/>
      <c r="D32" s="3"/>
      <c r="E32" s="14"/>
      <c r="F32" s="15"/>
      <c r="G32" s="14"/>
      <c r="H32" s="9"/>
      <c r="I32" s="11"/>
    </row>
    <row r="33" spans="2:9" x14ac:dyDescent="0.3">
      <c r="B33" s="94"/>
      <c r="C33" s="94"/>
      <c r="D33" s="3"/>
      <c r="E33" s="14"/>
      <c r="F33" s="15"/>
      <c r="G33" s="14"/>
      <c r="H33" s="1"/>
      <c r="I33" s="4"/>
    </row>
    <row r="34" spans="2:9" x14ac:dyDescent="0.3">
      <c r="B34" s="94"/>
      <c r="C34" s="94"/>
      <c r="D34" s="3"/>
      <c r="E34" s="14"/>
      <c r="F34" s="15"/>
      <c r="G34" s="14"/>
      <c r="H34" s="2"/>
      <c r="I34" s="4"/>
    </row>
    <row r="35" spans="2:9" x14ac:dyDescent="0.3">
      <c r="B35" s="94"/>
      <c r="C35" s="94"/>
      <c r="D35" s="3"/>
      <c r="E35" s="14"/>
      <c r="F35" s="15"/>
      <c r="G35" s="14"/>
      <c r="H35" s="2"/>
      <c r="I35" s="4"/>
    </row>
    <row r="36" spans="2:9" x14ac:dyDescent="0.3">
      <c r="B36" s="94"/>
      <c r="C36" s="94"/>
      <c r="D36" s="3"/>
      <c r="E36" s="14"/>
      <c r="F36" s="15"/>
      <c r="G36" s="14"/>
      <c r="H36" s="2"/>
      <c r="I36" s="12"/>
    </row>
    <row r="37" spans="2:9" x14ac:dyDescent="0.3">
      <c r="B37" s="94"/>
      <c r="C37" s="94"/>
      <c r="D37" s="3"/>
      <c r="E37" s="14"/>
      <c r="F37" s="15"/>
      <c r="G37" s="14"/>
      <c r="H37" s="2"/>
      <c r="I37" s="4"/>
    </row>
    <row r="38" spans="2:9" x14ac:dyDescent="0.3">
      <c r="B38" s="94"/>
      <c r="C38" s="94"/>
      <c r="D38" s="3"/>
      <c r="E38" s="14"/>
      <c r="F38" s="15"/>
      <c r="G38" s="14"/>
      <c r="H38" s="2"/>
      <c r="I38" s="13"/>
    </row>
  </sheetData>
  <mergeCells count="35">
    <mergeCell ref="B36:C36"/>
    <mergeCell ref="B37:C37"/>
    <mergeCell ref="B38:C38"/>
    <mergeCell ref="B32:C32"/>
    <mergeCell ref="B33:C33"/>
    <mergeCell ref="B34:C34"/>
    <mergeCell ref="B35:C35"/>
    <mergeCell ref="B31:C31"/>
    <mergeCell ref="B24:C24"/>
    <mergeCell ref="B25:C25"/>
    <mergeCell ref="B26:C26"/>
    <mergeCell ref="B27:C27"/>
    <mergeCell ref="B28:C28"/>
    <mergeCell ref="B30:C30"/>
    <mergeCell ref="E30:H30"/>
    <mergeCell ref="E21:H21"/>
    <mergeCell ref="E12:H12"/>
    <mergeCell ref="B18:C18"/>
    <mergeCell ref="B15:C15"/>
    <mergeCell ref="B16:C16"/>
    <mergeCell ref="B22:C22"/>
    <mergeCell ref="B23:C23"/>
    <mergeCell ref="B19:C19"/>
    <mergeCell ref="B17:C17"/>
    <mergeCell ref="E4:H4"/>
    <mergeCell ref="B5:C5"/>
    <mergeCell ref="B6:C6"/>
    <mergeCell ref="B21:C21"/>
    <mergeCell ref="B7:C7"/>
    <mergeCell ref="B8:C8"/>
    <mergeCell ref="B4:C4"/>
    <mergeCell ref="B9:C9"/>
    <mergeCell ref="B12:C12"/>
    <mergeCell ref="B13:C13"/>
    <mergeCell ref="B14:C1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workbookViewId="0">
      <selection activeCell="C1" sqref="C1"/>
    </sheetView>
  </sheetViews>
  <sheetFormatPr defaultRowHeight="14.4" x14ac:dyDescent="0.3"/>
  <cols>
    <col min="1" max="1" width="16.44140625" customWidth="1"/>
    <col min="2" max="2" width="9" style="24" bestFit="1" customWidth="1"/>
    <col min="3" max="3" width="11.33203125" bestFit="1" customWidth="1"/>
    <col min="4" max="4" width="9.44140625" customWidth="1"/>
    <col min="5" max="5" width="7.33203125" bestFit="1" customWidth="1"/>
    <col min="7" max="7" width="17.5546875" bestFit="1" customWidth="1"/>
    <col min="8" max="8" width="9.109375" style="26"/>
    <col min="9" max="9" width="10.33203125" bestFit="1" customWidth="1"/>
    <col min="10" max="10" width="9.5546875" bestFit="1" customWidth="1"/>
    <col min="11" max="11" width="10.5546875" customWidth="1"/>
    <col min="12" max="12" width="9.109375" style="27"/>
  </cols>
  <sheetData>
    <row r="1" spans="1:14" ht="110.25" customHeight="1" x14ac:dyDescent="0.3">
      <c r="A1" s="32"/>
      <c r="B1" s="33"/>
      <c r="C1" s="78">
        <v>46127</v>
      </c>
      <c r="D1" s="32"/>
      <c r="E1" s="99" t="s">
        <v>214</v>
      </c>
      <c r="F1" s="100"/>
      <c r="G1" s="100"/>
      <c r="H1" s="100"/>
      <c r="I1" s="100"/>
      <c r="J1" s="100"/>
      <c r="K1" s="100"/>
    </row>
    <row r="2" spans="1:14" ht="18" x14ac:dyDescent="0.35">
      <c r="A2" s="105" t="s">
        <v>100</v>
      </c>
      <c r="B2" s="105"/>
      <c r="C2" s="105"/>
      <c r="D2" s="105"/>
      <c r="E2" s="105"/>
      <c r="F2" s="32"/>
      <c r="G2" s="102" t="s">
        <v>101</v>
      </c>
      <c r="H2" s="103"/>
      <c r="I2" s="103"/>
      <c r="J2" s="103"/>
      <c r="K2" s="104"/>
      <c r="L2" s="31"/>
    </row>
    <row r="3" spans="1:14" s="25" customFormat="1" ht="30" customHeight="1" x14ac:dyDescent="0.3">
      <c r="A3" s="34" t="s">
        <v>217</v>
      </c>
      <c r="B3" s="35" t="s">
        <v>130</v>
      </c>
      <c r="C3" s="34" t="s">
        <v>31</v>
      </c>
      <c r="D3" s="34" t="s">
        <v>53</v>
      </c>
      <c r="E3" s="34" t="s">
        <v>32</v>
      </c>
      <c r="F3" s="36"/>
      <c r="G3" s="34" t="s">
        <v>217</v>
      </c>
      <c r="H3" s="35" t="s">
        <v>130</v>
      </c>
      <c r="I3" s="34" t="s">
        <v>31</v>
      </c>
      <c r="J3" s="34" t="s">
        <v>53</v>
      </c>
      <c r="K3" s="34" t="s">
        <v>32</v>
      </c>
      <c r="L3" s="28"/>
    </row>
    <row r="4" spans="1:14" ht="21" x14ac:dyDescent="0.4">
      <c r="A4" s="37" t="s">
        <v>102</v>
      </c>
      <c r="B4" s="38">
        <v>2.5</v>
      </c>
      <c r="C4" s="39">
        <f>(D4)*E4/1000</f>
        <v>57.868250000000003</v>
      </c>
      <c r="D4" s="40">
        <v>47825</v>
      </c>
      <c r="E4" s="41">
        <v>1.21</v>
      </c>
      <c r="F4" s="32"/>
      <c r="G4" s="37" t="s">
        <v>103</v>
      </c>
      <c r="H4" s="38">
        <v>2</v>
      </c>
      <c r="I4" s="39">
        <f>(J4)*K4/1000</f>
        <v>45.775799999999997</v>
      </c>
      <c r="J4" s="40">
        <v>46710</v>
      </c>
      <c r="K4" s="41">
        <v>0.98</v>
      </c>
      <c r="N4" s="30"/>
    </row>
    <row r="5" spans="1:14" x14ac:dyDescent="0.3">
      <c r="A5" s="37" t="s">
        <v>102</v>
      </c>
      <c r="B5" s="38">
        <v>2.8</v>
      </c>
      <c r="C5" s="39">
        <f>(D5)*E5/1000</f>
        <v>64.08550000000001</v>
      </c>
      <c r="D5" s="40">
        <v>47825</v>
      </c>
      <c r="E5" s="41">
        <v>1.34</v>
      </c>
      <c r="F5" s="32"/>
      <c r="G5" s="37" t="s">
        <v>104</v>
      </c>
      <c r="H5" s="38">
        <v>2</v>
      </c>
      <c r="I5" s="39">
        <f t="shared" ref="I5:I19" si="0">(J5)*K5/1000</f>
        <v>58.387500000000003</v>
      </c>
      <c r="J5" s="40">
        <v>46710</v>
      </c>
      <c r="K5" s="41">
        <v>1.25</v>
      </c>
    </row>
    <row r="6" spans="1:14" x14ac:dyDescent="0.3">
      <c r="A6" s="37" t="s">
        <v>105</v>
      </c>
      <c r="B6" s="38">
        <v>2.5</v>
      </c>
      <c r="C6" s="39">
        <f t="shared" ref="C6:C19" si="1">(D6)*E6/1000</f>
        <v>72.694000000000003</v>
      </c>
      <c r="D6" s="40">
        <v>47825</v>
      </c>
      <c r="E6" s="41">
        <v>1.52</v>
      </c>
      <c r="F6" s="32"/>
      <c r="G6" s="37" t="s">
        <v>33</v>
      </c>
      <c r="H6" s="38">
        <v>2</v>
      </c>
      <c r="I6" s="39">
        <f t="shared" si="0"/>
        <v>68.149889999999999</v>
      </c>
      <c r="J6" s="40">
        <v>46710</v>
      </c>
      <c r="K6" s="41">
        <v>1.4590000000000001</v>
      </c>
    </row>
    <row r="7" spans="1:14" x14ac:dyDescent="0.3">
      <c r="A7" s="37" t="s">
        <v>105</v>
      </c>
      <c r="B7" s="38">
        <v>2.8</v>
      </c>
      <c r="C7" s="39">
        <f t="shared" si="1"/>
        <v>82.737250000000003</v>
      </c>
      <c r="D7" s="40">
        <v>47825</v>
      </c>
      <c r="E7" s="41">
        <v>1.73</v>
      </c>
      <c r="F7" s="32"/>
      <c r="G7" s="37" t="s">
        <v>34</v>
      </c>
      <c r="H7" s="38">
        <v>2</v>
      </c>
      <c r="I7" s="39">
        <f t="shared" si="0"/>
        <v>83.143799999999999</v>
      </c>
      <c r="J7" s="40">
        <v>46710</v>
      </c>
      <c r="K7" s="41">
        <v>1.78</v>
      </c>
    </row>
    <row r="8" spans="1:14" x14ac:dyDescent="0.3">
      <c r="A8" s="37" t="s">
        <v>105</v>
      </c>
      <c r="B8" s="38">
        <v>3.2</v>
      </c>
      <c r="C8" s="39">
        <f t="shared" si="1"/>
        <v>90.867500000000007</v>
      </c>
      <c r="D8" s="40">
        <v>47825</v>
      </c>
      <c r="E8" s="41">
        <v>1.9</v>
      </c>
      <c r="F8" s="32"/>
      <c r="G8" s="37" t="s">
        <v>34</v>
      </c>
      <c r="H8" s="38">
        <v>3</v>
      </c>
      <c r="I8" s="39">
        <f t="shared" si="0"/>
        <v>121.446</v>
      </c>
      <c r="J8" s="40">
        <v>46710</v>
      </c>
      <c r="K8" s="41">
        <v>2.6</v>
      </c>
    </row>
    <row r="9" spans="1:14" x14ac:dyDescent="0.3">
      <c r="A9" s="37" t="s">
        <v>106</v>
      </c>
      <c r="B9" s="38">
        <v>2.8</v>
      </c>
      <c r="C9" s="39">
        <f t="shared" si="1"/>
        <v>104.9838</v>
      </c>
      <c r="D9" s="40">
        <v>47290</v>
      </c>
      <c r="E9" s="41">
        <v>2.2200000000000002</v>
      </c>
      <c r="F9" s="32"/>
      <c r="G9" s="37" t="s">
        <v>35</v>
      </c>
      <c r="H9" s="38">
        <v>2</v>
      </c>
      <c r="I9" s="39">
        <f t="shared" si="0"/>
        <v>113.97239999999999</v>
      </c>
      <c r="J9" s="40">
        <v>46710</v>
      </c>
      <c r="K9" s="41">
        <v>2.44</v>
      </c>
    </row>
    <row r="10" spans="1:14" x14ac:dyDescent="0.3">
      <c r="A10" s="37" t="s">
        <v>106</v>
      </c>
      <c r="B10" s="38">
        <v>3.2</v>
      </c>
      <c r="C10" s="39">
        <f t="shared" si="1"/>
        <v>118.69789999999999</v>
      </c>
      <c r="D10" s="40">
        <v>47290</v>
      </c>
      <c r="E10" s="41">
        <v>2.5099999999999998</v>
      </c>
      <c r="F10" s="32"/>
      <c r="G10" s="37" t="s">
        <v>35</v>
      </c>
      <c r="H10" s="38">
        <v>3</v>
      </c>
      <c r="I10" s="39">
        <f t="shared" si="0"/>
        <v>164.88629999999998</v>
      </c>
      <c r="J10" s="40">
        <v>46710</v>
      </c>
      <c r="K10" s="41">
        <v>3.53</v>
      </c>
    </row>
    <row r="11" spans="1:14" x14ac:dyDescent="0.3">
      <c r="A11" s="37" t="s">
        <v>107</v>
      </c>
      <c r="B11" s="38">
        <v>2.5</v>
      </c>
      <c r="C11" s="39">
        <f t="shared" si="1"/>
        <v>118.69789999999999</v>
      </c>
      <c r="D11" s="40">
        <v>47290</v>
      </c>
      <c r="E11" s="41">
        <v>2.5099999999999998</v>
      </c>
      <c r="F11" s="32"/>
      <c r="G11" s="37" t="s">
        <v>36</v>
      </c>
      <c r="H11" s="38">
        <v>2</v>
      </c>
      <c r="I11" s="39">
        <f t="shared" si="0"/>
        <v>145.2681</v>
      </c>
      <c r="J11" s="40">
        <v>46710</v>
      </c>
      <c r="K11" s="41">
        <v>3.11</v>
      </c>
    </row>
    <row r="12" spans="1:14" x14ac:dyDescent="0.3">
      <c r="A12" s="37" t="s">
        <v>107</v>
      </c>
      <c r="B12" s="38">
        <v>2.8</v>
      </c>
      <c r="C12" s="39">
        <f t="shared" si="1"/>
        <v>135.24939999999998</v>
      </c>
      <c r="D12" s="40">
        <v>47290</v>
      </c>
      <c r="E12" s="41">
        <v>2.86</v>
      </c>
      <c r="F12" s="32"/>
      <c r="G12" s="37" t="s">
        <v>36</v>
      </c>
      <c r="H12" s="38">
        <v>3</v>
      </c>
      <c r="I12" s="39">
        <f t="shared" si="0"/>
        <v>211.12919999999997</v>
      </c>
      <c r="J12" s="40">
        <v>46710</v>
      </c>
      <c r="K12" s="41">
        <v>4.5199999999999996</v>
      </c>
    </row>
    <row r="13" spans="1:14" x14ac:dyDescent="0.3">
      <c r="A13" s="37" t="s">
        <v>107</v>
      </c>
      <c r="B13" s="38">
        <v>3.2</v>
      </c>
      <c r="C13" s="39">
        <f t="shared" si="1"/>
        <v>153.21960000000001</v>
      </c>
      <c r="D13" s="40">
        <v>47290</v>
      </c>
      <c r="E13" s="41">
        <v>3.24</v>
      </c>
      <c r="F13" s="32"/>
      <c r="G13" s="37" t="s">
        <v>37</v>
      </c>
      <c r="H13" s="38">
        <v>2</v>
      </c>
      <c r="I13" s="39">
        <f t="shared" si="0"/>
        <v>175.62959999999998</v>
      </c>
      <c r="J13" s="40">
        <v>46710</v>
      </c>
      <c r="K13" s="41">
        <v>3.76</v>
      </c>
    </row>
    <row r="14" spans="1:14" x14ac:dyDescent="0.3">
      <c r="A14" s="37" t="s">
        <v>107</v>
      </c>
      <c r="B14" s="38">
        <v>4</v>
      </c>
      <c r="C14" s="39">
        <f t="shared" si="1"/>
        <v>182.5394</v>
      </c>
      <c r="D14" s="40">
        <v>47290</v>
      </c>
      <c r="E14" s="41">
        <v>3.86</v>
      </c>
      <c r="F14" s="32"/>
      <c r="G14" s="37" t="s">
        <v>37</v>
      </c>
      <c r="H14" s="38">
        <v>3</v>
      </c>
      <c r="I14" s="39">
        <f t="shared" si="0"/>
        <v>256.90499999999997</v>
      </c>
      <c r="J14" s="40">
        <v>46710</v>
      </c>
      <c r="K14" s="41">
        <v>5.5</v>
      </c>
    </row>
    <row r="15" spans="1:14" x14ac:dyDescent="0.3">
      <c r="A15" s="37" t="s">
        <v>108</v>
      </c>
      <c r="B15" s="38">
        <v>3</v>
      </c>
      <c r="C15" s="39">
        <f t="shared" si="1"/>
        <v>165.0421</v>
      </c>
      <c r="D15" s="40">
        <v>47290</v>
      </c>
      <c r="E15" s="41">
        <v>3.49</v>
      </c>
      <c r="F15" s="32"/>
      <c r="G15" s="37" t="s">
        <v>38</v>
      </c>
      <c r="H15" s="38">
        <v>3</v>
      </c>
      <c r="I15" s="39">
        <f t="shared" si="0"/>
        <v>349.39080000000007</v>
      </c>
      <c r="J15" s="40">
        <v>46710</v>
      </c>
      <c r="K15" s="41">
        <v>7.48</v>
      </c>
    </row>
    <row r="16" spans="1:14" x14ac:dyDescent="0.3">
      <c r="A16" s="37" t="s">
        <v>108</v>
      </c>
      <c r="B16" s="38">
        <v>3.5</v>
      </c>
      <c r="C16" s="39">
        <f t="shared" si="1"/>
        <v>190.5787</v>
      </c>
      <c r="D16" s="40">
        <v>47290</v>
      </c>
      <c r="E16" s="41">
        <v>4.03</v>
      </c>
      <c r="F16" s="32"/>
      <c r="G16" s="37" t="s">
        <v>38</v>
      </c>
      <c r="H16" s="38">
        <v>4</v>
      </c>
      <c r="I16" s="39">
        <f t="shared" si="0"/>
        <v>455.88959999999997</v>
      </c>
      <c r="J16" s="40">
        <v>46710</v>
      </c>
      <c r="K16" s="41">
        <v>9.76</v>
      </c>
    </row>
    <row r="17" spans="1:11" x14ac:dyDescent="0.3">
      <c r="A17" s="37" t="s">
        <v>108</v>
      </c>
      <c r="B17" s="38">
        <v>4</v>
      </c>
      <c r="C17" s="39">
        <f t="shared" si="1"/>
        <v>209.9676</v>
      </c>
      <c r="D17" s="40">
        <v>47290</v>
      </c>
      <c r="E17" s="41">
        <v>4.4400000000000004</v>
      </c>
      <c r="F17" s="32"/>
      <c r="G17" s="37" t="s">
        <v>39</v>
      </c>
      <c r="H17" s="38">
        <v>3</v>
      </c>
      <c r="I17" s="39">
        <f t="shared" si="0"/>
        <v>441.87660000000005</v>
      </c>
      <c r="J17" s="40">
        <v>46710</v>
      </c>
      <c r="K17" s="41">
        <v>9.4600000000000009</v>
      </c>
    </row>
    <row r="18" spans="1:11" x14ac:dyDescent="0.3">
      <c r="A18" s="37" t="s">
        <v>109</v>
      </c>
      <c r="B18" s="38">
        <v>3</v>
      </c>
      <c r="C18" s="39">
        <f t="shared" si="1"/>
        <v>209.02179999999998</v>
      </c>
      <c r="D18" s="40">
        <v>47290</v>
      </c>
      <c r="E18" s="41">
        <v>4.42</v>
      </c>
      <c r="F18" s="32"/>
      <c r="G18" s="37" t="s">
        <v>39</v>
      </c>
      <c r="H18" s="38">
        <v>4</v>
      </c>
      <c r="I18" s="39">
        <f t="shared" si="0"/>
        <v>580.60529999999994</v>
      </c>
      <c r="J18" s="40">
        <v>46710</v>
      </c>
      <c r="K18" s="41">
        <v>12.43</v>
      </c>
    </row>
    <row r="19" spans="1:11" x14ac:dyDescent="0.3">
      <c r="A19" s="37" t="s">
        <v>109</v>
      </c>
      <c r="B19" s="38">
        <v>3.5</v>
      </c>
      <c r="C19" s="39">
        <f t="shared" si="1"/>
        <v>242.12480000000002</v>
      </c>
      <c r="D19" s="40">
        <v>47290</v>
      </c>
      <c r="E19" s="41">
        <v>5.12</v>
      </c>
      <c r="F19" s="32"/>
      <c r="G19" s="37" t="s">
        <v>40</v>
      </c>
      <c r="H19" s="38">
        <v>4</v>
      </c>
      <c r="I19" s="39">
        <f t="shared" si="0"/>
        <v>703.91970000000003</v>
      </c>
      <c r="J19" s="40">
        <v>46710</v>
      </c>
      <c r="K19" s="41">
        <v>15.07</v>
      </c>
    </row>
    <row r="20" spans="1:11" x14ac:dyDescent="0.3">
      <c r="A20" s="105" t="s">
        <v>134</v>
      </c>
      <c r="B20" s="105"/>
      <c r="C20" s="105"/>
      <c r="D20" s="105"/>
      <c r="E20" s="105"/>
      <c r="F20" s="32"/>
      <c r="G20" s="101" t="s">
        <v>237</v>
      </c>
      <c r="H20" s="101"/>
      <c r="I20" s="101"/>
      <c r="J20" s="101"/>
      <c r="K20" s="101"/>
    </row>
    <row r="21" spans="1:11" x14ac:dyDescent="0.3">
      <c r="A21" s="37" t="s">
        <v>110</v>
      </c>
      <c r="B21" s="38">
        <v>2.5</v>
      </c>
      <c r="C21" s="39">
        <f>(D21)*E21/1000</f>
        <v>162.67760000000001</v>
      </c>
      <c r="D21" s="40">
        <v>47290</v>
      </c>
      <c r="E21" s="41">
        <v>3.44</v>
      </c>
      <c r="F21" s="32"/>
      <c r="G21" s="37" t="s">
        <v>111</v>
      </c>
      <c r="H21" s="38">
        <v>2</v>
      </c>
      <c r="I21" s="39">
        <f>(J21)*K21/1000</f>
        <v>66.736599999999996</v>
      </c>
      <c r="J21" s="40">
        <v>45710</v>
      </c>
      <c r="K21" s="41">
        <v>1.46</v>
      </c>
    </row>
    <row r="22" spans="1:11" x14ac:dyDescent="0.3">
      <c r="A22" s="37" t="s">
        <v>110</v>
      </c>
      <c r="B22" s="38">
        <v>3</v>
      </c>
      <c r="C22" s="39">
        <f t="shared" ref="C22:C51" si="2">(D22)*E22/1000</f>
        <v>198.14510000000001</v>
      </c>
      <c r="D22" s="40">
        <v>47290</v>
      </c>
      <c r="E22" s="41">
        <v>4.1900000000000004</v>
      </c>
      <c r="F22" s="32"/>
      <c r="G22" s="37" t="s">
        <v>112</v>
      </c>
      <c r="H22" s="38">
        <v>2</v>
      </c>
      <c r="I22" s="39">
        <f t="shared" ref="I22:I37" si="3">(J22)*K22/1000</f>
        <v>83.649299999999997</v>
      </c>
      <c r="J22" s="40">
        <v>45710</v>
      </c>
      <c r="K22" s="41">
        <v>1.83</v>
      </c>
    </row>
    <row r="23" spans="1:11" x14ac:dyDescent="0.3">
      <c r="A23" s="37" t="s">
        <v>110</v>
      </c>
      <c r="B23" s="38">
        <v>3.5</v>
      </c>
      <c r="C23" s="39">
        <f t="shared" si="2"/>
        <v>229.35649999999998</v>
      </c>
      <c r="D23" s="40">
        <v>47290</v>
      </c>
      <c r="E23" s="41">
        <v>4.8499999999999996</v>
      </c>
      <c r="F23" s="32"/>
      <c r="G23" s="37" t="s">
        <v>112</v>
      </c>
      <c r="H23" s="38">
        <v>3</v>
      </c>
      <c r="I23" s="39">
        <f t="shared" si="3"/>
        <v>118.846</v>
      </c>
      <c r="J23" s="40">
        <v>45710</v>
      </c>
      <c r="K23" s="41">
        <v>2.6</v>
      </c>
    </row>
    <row r="24" spans="1:11" x14ac:dyDescent="0.3">
      <c r="A24" s="37" t="s">
        <v>113</v>
      </c>
      <c r="B24" s="38">
        <v>3</v>
      </c>
      <c r="C24" s="39">
        <f t="shared" si="2"/>
        <v>269.553</v>
      </c>
      <c r="D24" s="40">
        <v>47290</v>
      </c>
      <c r="E24" s="41">
        <v>5.7</v>
      </c>
      <c r="F24" s="32"/>
      <c r="G24" s="37" t="s">
        <v>114</v>
      </c>
      <c r="H24" s="38">
        <v>2</v>
      </c>
      <c r="I24" s="39">
        <f t="shared" si="3"/>
        <v>89.134500000000003</v>
      </c>
      <c r="J24" s="40">
        <v>45710</v>
      </c>
      <c r="K24" s="41">
        <v>1.95</v>
      </c>
    </row>
    <row r="25" spans="1:11" x14ac:dyDescent="0.3">
      <c r="A25" s="37" t="s">
        <v>113</v>
      </c>
      <c r="B25" s="38">
        <v>3.5</v>
      </c>
      <c r="C25" s="39">
        <f>(D25)*E25/1000</f>
        <v>298.87279999999998</v>
      </c>
      <c r="D25" s="40">
        <v>47290</v>
      </c>
      <c r="E25" s="41">
        <v>6.32</v>
      </c>
      <c r="F25" s="32"/>
      <c r="G25" s="37" t="s">
        <v>115</v>
      </c>
      <c r="H25" s="38">
        <v>2</v>
      </c>
      <c r="I25" s="39">
        <f t="shared" si="3"/>
        <v>104.21879999999999</v>
      </c>
      <c r="J25" s="40">
        <v>45710</v>
      </c>
      <c r="K25" s="41">
        <v>2.2799999999999998</v>
      </c>
    </row>
    <row r="26" spans="1:11" x14ac:dyDescent="0.3">
      <c r="A26" s="37" t="s">
        <v>113</v>
      </c>
      <c r="B26" s="38">
        <v>4</v>
      </c>
      <c r="C26" s="39">
        <f t="shared" si="2"/>
        <v>343.32539999999995</v>
      </c>
      <c r="D26" s="40">
        <v>47290</v>
      </c>
      <c r="E26" s="41">
        <v>7.26</v>
      </c>
      <c r="F26" s="32"/>
      <c r="G26" s="37" t="s">
        <v>115</v>
      </c>
      <c r="H26" s="38">
        <v>3</v>
      </c>
      <c r="I26" s="39">
        <f t="shared" si="3"/>
        <v>151.75719999999998</v>
      </c>
      <c r="J26" s="40">
        <v>45710</v>
      </c>
      <c r="K26" s="41">
        <v>3.32</v>
      </c>
    </row>
    <row r="27" spans="1:11" x14ac:dyDescent="0.3">
      <c r="A27" s="37" t="s">
        <v>116</v>
      </c>
      <c r="B27" s="38">
        <v>2.5</v>
      </c>
      <c r="C27" s="39">
        <f t="shared" si="2"/>
        <v>258.20339999999999</v>
      </c>
      <c r="D27" s="40">
        <v>47290</v>
      </c>
      <c r="E27" s="41">
        <v>5.46</v>
      </c>
      <c r="F27" s="32"/>
      <c r="G27" s="37" t="s">
        <v>117</v>
      </c>
      <c r="H27" s="38">
        <v>2</v>
      </c>
      <c r="I27" s="39">
        <f t="shared" si="3"/>
        <v>111.5324</v>
      </c>
      <c r="J27" s="40">
        <v>45710</v>
      </c>
      <c r="K27" s="41">
        <v>2.44</v>
      </c>
    </row>
    <row r="28" spans="1:11" x14ac:dyDescent="0.3">
      <c r="A28" s="37" t="s">
        <v>116</v>
      </c>
      <c r="B28" s="38">
        <v>3</v>
      </c>
      <c r="C28" s="39">
        <f t="shared" si="2"/>
        <v>316.84300000000002</v>
      </c>
      <c r="D28" s="40">
        <v>47290</v>
      </c>
      <c r="E28" s="41">
        <v>6.7</v>
      </c>
      <c r="F28" s="32"/>
      <c r="G28" s="37" t="s">
        <v>118</v>
      </c>
      <c r="H28" s="38">
        <v>2</v>
      </c>
      <c r="I28" s="39">
        <f t="shared" si="3"/>
        <v>126.61669999999999</v>
      </c>
      <c r="J28" s="40">
        <v>45710</v>
      </c>
      <c r="K28" s="41">
        <v>2.77</v>
      </c>
    </row>
    <row r="29" spans="1:11" x14ac:dyDescent="0.3">
      <c r="A29" s="37" t="s">
        <v>116</v>
      </c>
      <c r="B29" s="38">
        <v>3.5</v>
      </c>
      <c r="C29" s="39">
        <f t="shared" si="2"/>
        <v>366.4975</v>
      </c>
      <c r="D29" s="40">
        <v>47290</v>
      </c>
      <c r="E29" s="41">
        <v>7.75</v>
      </c>
      <c r="F29" s="32"/>
      <c r="G29" s="37" t="s">
        <v>118</v>
      </c>
      <c r="H29" s="38">
        <v>3</v>
      </c>
      <c r="I29" s="39">
        <f t="shared" si="3"/>
        <v>184.66839999999999</v>
      </c>
      <c r="J29" s="40">
        <v>45710</v>
      </c>
      <c r="K29" s="41">
        <v>4.04</v>
      </c>
    </row>
    <row r="30" spans="1:11" x14ac:dyDescent="0.3">
      <c r="A30" s="37" t="s">
        <v>116</v>
      </c>
      <c r="B30" s="38">
        <v>4</v>
      </c>
      <c r="C30" s="39">
        <f t="shared" si="2"/>
        <v>405.7482</v>
      </c>
      <c r="D30" s="40">
        <v>47290</v>
      </c>
      <c r="E30" s="42">
        <v>8.58</v>
      </c>
      <c r="F30" s="32"/>
      <c r="G30" s="37" t="s">
        <v>120</v>
      </c>
      <c r="H30" s="38">
        <v>2</v>
      </c>
      <c r="I30" s="39">
        <f t="shared" si="3"/>
        <v>142.15810000000002</v>
      </c>
      <c r="J30" s="40">
        <v>45710</v>
      </c>
      <c r="K30" s="41">
        <v>3.11</v>
      </c>
    </row>
    <row r="31" spans="1:11" x14ac:dyDescent="0.3">
      <c r="A31" s="37" t="s">
        <v>119</v>
      </c>
      <c r="B31" s="38">
        <v>3</v>
      </c>
      <c r="C31" s="39">
        <f t="shared" si="2"/>
        <v>385.88640000000004</v>
      </c>
      <c r="D31" s="40">
        <v>47290</v>
      </c>
      <c r="E31" s="41">
        <v>8.16</v>
      </c>
      <c r="F31" s="32"/>
      <c r="G31" s="37" t="s">
        <v>120</v>
      </c>
      <c r="H31" s="38">
        <v>3</v>
      </c>
      <c r="I31" s="39">
        <f t="shared" si="3"/>
        <v>205.69499999999999</v>
      </c>
      <c r="J31" s="40">
        <v>45710</v>
      </c>
      <c r="K31" s="41">
        <v>4.5</v>
      </c>
    </row>
    <row r="32" spans="1:11" x14ac:dyDescent="0.3">
      <c r="A32" s="37" t="s">
        <v>119</v>
      </c>
      <c r="B32" s="38">
        <v>3.5</v>
      </c>
      <c r="C32" s="39">
        <f t="shared" si="2"/>
        <v>447.83630000000005</v>
      </c>
      <c r="D32" s="40">
        <v>47290</v>
      </c>
      <c r="E32" s="41">
        <v>9.4700000000000006</v>
      </c>
      <c r="F32" s="32"/>
      <c r="G32" s="37" t="s">
        <v>120</v>
      </c>
      <c r="H32" s="38">
        <v>4</v>
      </c>
      <c r="I32" s="39">
        <f t="shared" si="3"/>
        <v>270.14610000000005</v>
      </c>
      <c r="J32" s="40">
        <v>45710</v>
      </c>
      <c r="K32" s="41">
        <v>5.91</v>
      </c>
    </row>
    <row r="33" spans="1:12" x14ac:dyDescent="0.3">
      <c r="A33" s="37" t="s">
        <v>119</v>
      </c>
      <c r="B33" s="38">
        <v>4</v>
      </c>
      <c r="C33" s="39">
        <f t="shared" si="2"/>
        <v>496.54500000000002</v>
      </c>
      <c r="D33" s="40">
        <v>47290</v>
      </c>
      <c r="E33" s="41">
        <v>10.5</v>
      </c>
      <c r="F33" s="32"/>
      <c r="G33" s="37" t="s">
        <v>122</v>
      </c>
      <c r="H33" s="38">
        <v>2</v>
      </c>
      <c r="I33" s="39">
        <f t="shared" si="3"/>
        <v>170.4983</v>
      </c>
      <c r="J33" s="40">
        <v>45710</v>
      </c>
      <c r="K33" s="41">
        <v>3.73</v>
      </c>
    </row>
    <row r="34" spans="1:12" x14ac:dyDescent="0.3">
      <c r="A34" s="37" t="s">
        <v>121</v>
      </c>
      <c r="B34" s="38">
        <v>3.5</v>
      </c>
      <c r="C34" s="39">
        <f t="shared" si="2"/>
        <v>473.37289999999996</v>
      </c>
      <c r="D34" s="40">
        <v>47290</v>
      </c>
      <c r="E34" s="41">
        <v>10.01</v>
      </c>
      <c r="F34" s="32"/>
      <c r="G34" s="37" t="s">
        <v>122</v>
      </c>
      <c r="H34" s="38">
        <v>3</v>
      </c>
      <c r="I34" s="39">
        <f t="shared" si="3"/>
        <v>251.86209999999997</v>
      </c>
      <c r="J34" s="40">
        <v>45710</v>
      </c>
      <c r="K34" s="41">
        <v>5.51</v>
      </c>
    </row>
    <row r="35" spans="1:12" x14ac:dyDescent="0.3">
      <c r="A35" s="37" t="s">
        <v>121</v>
      </c>
      <c r="B35" s="38">
        <v>4</v>
      </c>
      <c r="C35" s="39">
        <f t="shared" si="2"/>
        <v>538.63310000000001</v>
      </c>
      <c r="D35" s="40">
        <v>47290</v>
      </c>
      <c r="E35" s="41">
        <v>11.39</v>
      </c>
      <c r="F35" s="32"/>
      <c r="G35" s="37" t="s">
        <v>122</v>
      </c>
      <c r="H35" s="38">
        <v>4</v>
      </c>
      <c r="I35" s="39">
        <f t="shared" si="3"/>
        <v>311.74220000000003</v>
      </c>
      <c r="J35" s="40">
        <v>45710</v>
      </c>
      <c r="K35" s="41">
        <v>6.82</v>
      </c>
    </row>
    <row r="36" spans="1:12" x14ac:dyDescent="0.3">
      <c r="A36" s="37" t="s">
        <v>123</v>
      </c>
      <c r="B36" s="38">
        <v>3.5</v>
      </c>
      <c r="C36" s="39">
        <f t="shared" si="2"/>
        <v>529.17509999999993</v>
      </c>
      <c r="D36" s="40">
        <v>47290</v>
      </c>
      <c r="E36" s="41">
        <v>11.19</v>
      </c>
      <c r="F36" s="32"/>
      <c r="G36" s="37" t="s">
        <v>125</v>
      </c>
      <c r="H36" s="38">
        <v>3</v>
      </c>
      <c r="I36" s="39">
        <f t="shared" si="3"/>
        <v>319.5129</v>
      </c>
      <c r="J36" s="40">
        <v>45710</v>
      </c>
      <c r="K36" s="41">
        <v>6.99</v>
      </c>
    </row>
    <row r="37" spans="1:12" x14ac:dyDescent="0.3">
      <c r="A37" s="37" t="s">
        <v>123</v>
      </c>
      <c r="B37" s="38">
        <v>4</v>
      </c>
      <c r="C37" s="39">
        <f t="shared" si="2"/>
        <v>602.47460000000001</v>
      </c>
      <c r="D37" s="40">
        <v>47290</v>
      </c>
      <c r="E37" s="41">
        <v>12.74</v>
      </c>
      <c r="F37" s="32"/>
      <c r="G37" s="37" t="s">
        <v>125</v>
      </c>
      <c r="H37" s="38">
        <v>4</v>
      </c>
      <c r="I37" s="39">
        <f t="shared" si="3"/>
        <v>416.87519999999995</v>
      </c>
      <c r="J37" s="40">
        <v>45710</v>
      </c>
      <c r="K37" s="41">
        <v>9.1199999999999992</v>
      </c>
    </row>
    <row r="38" spans="1:12" x14ac:dyDescent="0.3">
      <c r="A38" s="37" t="s">
        <v>124</v>
      </c>
      <c r="B38" s="38">
        <v>3</v>
      </c>
      <c r="C38" s="39">
        <f t="shared" si="2"/>
        <v>465.33359999999999</v>
      </c>
      <c r="D38" s="40">
        <v>47290</v>
      </c>
      <c r="E38" s="41">
        <v>9.84</v>
      </c>
      <c r="F38" s="32"/>
    </row>
    <row r="39" spans="1:12" x14ac:dyDescent="0.3">
      <c r="A39" s="37" t="s">
        <v>124</v>
      </c>
      <c r="B39" s="38">
        <v>4</v>
      </c>
      <c r="C39" s="39">
        <f t="shared" si="2"/>
        <v>632.26729999999998</v>
      </c>
      <c r="D39" s="40">
        <v>47290</v>
      </c>
      <c r="E39" s="41">
        <v>13.37</v>
      </c>
      <c r="F39" s="80"/>
      <c r="G39" s="81"/>
      <c r="H39" s="82"/>
      <c r="I39" s="83" t="s">
        <v>218</v>
      </c>
      <c r="J39" s="84"/>
      <c r="K39" s="85"/>
    </row>
    <row r="40" spans="1:12" x14ac:dyDescent="0.3">
      <c r="A40" s="37" t="s">
        <v>124</v>
      </c>
      <c r="B40" s="38">
        <v>4.5</v>
      </c>
      <c r="C40" s="39">
        <f t="shared" si="2"/>
        <v>689.48820000000001</v>
      </c>
      <c r="D40" s="40">
        <v>47290</v>
      </c>
      <c r="E40" s="41">
        <v>14.58</v>
      </c>
      <c r="F40" s="32"/>
      <c r="G40" s="37" t="s">
        <v>219</v>
      </c>
      <c r="H40" s="38">
        <v>1.5</v>
      </c>
      <c r="I40" s="39">
        <f t="shared" ref="I40:I46" si="4">(J40)*K40/1000</f>
        <v>29.700000000000003</v>
      </c>
      <c r="J40" s="40">
        <v>54000</v>
      </c>
      <c r="K40" s="41">
        <v>0.55000000000000004</v>
      </c>
      <c r="L40"/>
    </row>
    <row r="41" spans="1:12" x14ac:dyDescent="0.3">
      <c r="A41" s="37" t="s">
        <v>126</v>
      </c>
      <c r="B41" s="38">
        <v>3</v>
      </c>
      <c r="C41" s="39">
        <f t="shared" si="2"/>
        <v>567.28499999999997</v>
      </c>
      <c r="D41" s="40">
        <v>48075</v>
      </c>
      <c r="E41" s="41">
        <v>11.8</v>
      </c>
      <c r="F41" s="32"/>
      <c r="G41" s="37" t="s">
        <v>220</v>
      </c>
      <c r="H41" s="38">
        <v>1.5</v>
      </c>
      <c r="I41" s="39">
        <f t="shared" si="4"/>
        <v>37.799999999999997</v>
      </c>
      <c r="J41" s="40">
        <v>54000</v>
      </c>
      <c r="K41" s="41">
        <v>0.7</v>
      </c>
    </row>
    <row r="42" spans="1:12" x14ac:dyDescent="0.3">
      <c r="A42" s="37" t="s">
        <v>126</v>
      </c>
      <c r="B42" s="38">
        <v>3.5</v>
      </c>
      <c r="C42" s="39">
        <f t="shared" si="2"/>
        <v>660.06975</v>
      </c>
      <c r="D42" s="40">
        <v>48075</v>
      </c>
      <c r="E42" s="41">
        <v>13.73</v>
      </c>
      <c r="F42" s="32"/>
      <c r="G42" s="37" t="s">
        <v>221</v>
      </c>
      <c r="H42" s="38">
        <v>1.5</v>
      </c>
      <c r="I42" s="39">
        <f t="shared" si="4"/>
        <v>47.52</v>
      </c>
      <c r="J42" s="40">
        <v>54000</v>
      </c>
      <c r="K42" s="41">
        <v>0.88</v>
      </c>
    </row>
    <row r="43" spans="1:12" x14ac:dyDescent="0.3">
      <c r="A43" s="37" t="s">
        <v>126</v>
      </c>
      <c r="B43" s="38">
        <v>4</v>
      </c>
      <c r="C43" s="39">
        <f t="shared" si="2"/>
        <v>771.60374999999999</v>
      </c>
      <c r="D43" s="40">
        <v>48075</v>
      </c>
      <c r="E43" s="41">
        <v>16.05</v>
      </c>
      <c r="F43" s="32"/>
      <c r="G43" s="37" t="s">
        <v>222</v>
      </c>
      <c r="H43" s="38">
        <v>1.5</v>
      </c>
      <c r="I43" s="39">
        <f t="shared" si="4"/>
        <v>61.559999999999995</v>
      </c>
      <c r="J43" s="40">
        <v>54000</v>
      </c>
      <c r="K43" s="41">
        <v>1.1399999999999999</v>
      </c>
    </row>
    <row r="44" spans="1:12" x14ac:dyDescent="0.3">
      <c r="A44" s="37" t="s">
        <v>126</v>
      </c>
      <c r="B44" s="38">
        <v>4.5</v>
      </c>
      <c r="C44" s="39">
        <f t="shared" si="2"/>
        <v>860.5424999999999</v>
      </c>
      <c r="D44" s="40">
        <v>48075</v>
      </c>
      <c r="E44" s="41">
        <v>17.899999999999999</v>
      </c>
      <c r="F44" s="32"/>
      <c r="G44" s="37" t="s">
        <v>223</v>
      </c>
      <c r="H44" s="38">
        <v>1.5</v>
      </c>
      <c r="I44" s="39">
        <f t="shared" si="4"/>
        <v>77.760000000000005</v>
      </c>
      <c r="J44" s="40">
        <v>54000</v>
      </c>
      <c r="K44" s="41">
        <v>1.44</v>
      </c>
    </row>
    <row r="45" spans="1:12" x14ac:dyDescent="0.3">
      <c r="A45" s="37" t="s">
        <v>126</v>
      </c>
      <c r="B45" s="38">
        <v>5</v>
      </c>
      <c r="C45" s="39">
        <f t="shared" si="2"/>
        <v>934.09725000000003</v>
      </c>
      <c r="D45" s="40">
        <v>48075</v>
      </c>
      <c r="E45" s="41">
        <v>19.43</v>
      </c>
      <c r="F45" s="32"/>
      <c r="G45" s="37" t="s">
        <v>224</v>
      </c>
      <c r="H45" s="38">
        <v>1.5</v>
      </c>
      <c r="I45" s="39">
        <f t="shared" si="4"/>
        <v>97.74</v>
      </c>
      <c r="J45" s="40">
        <v>54000</v>
      </c>
      <c r="K45" s="41">
        <v>1.81</v>
      </c>
    </row>
    <row r="46" spans="1:12" x14ac:dyDescent="0.3">
      <c r="A46" s="37" t="s">
        <v>126</v>
      </c>
      <c r="B46" s="38">
        <v>6</v>
      </c>
      <c r="C46" s="39">
        <f t="shared" si="2"/>
        <v>1112.93625</v>
      </c>
      <c r="D46" s="40">
        <v>48075</v>
      </c>
      <c r="E46" s="41">
        <v>23.15</v>
      </c>
      <c r="F46" s="32"/>
      <c r="G46" s="37" t="s">
        <v>225</v>
      </c>
      <c r="H46" s="38">
        <v>1.5</v>
      </c>
      <c r="I46" s="39">
        <f t="shared" si="4"/>
        <v>124.19999999999999</v>
      </c>
      <c r="J46" s="40">
        <v>54000</v>
      </c>
      <c r="K46" s="41">
        <v>2.2999999999999998</v>
      </c>
    </row>
    <row r="47" spans="1:12" x14ac:dyDescent="0.3">
      <c r="A47" s="37" t="s">
        <v>127</v>
      </c>
      <c r="B47" s="38">
        <v>4</v>
      </c>
      <c r="C47" s="39">
        <f t="shared" si="2"/>
        <v>1045.7447</v>
      </c>
      <c r="D47" s="40">
        <v>48191</v>
      </c>
      <c r="E47" s="41">
        <v>21.7</v>
      </c>
      <c r="F47" s="32"/>
    </row>
    <row r="48" spans="1:12" x14ac:dyDescent="0.3">
      <c r="A48" s="37" t="s">
        <v>127</v>
      </c>
      <c r="B48" s="38">
        <v>6</v>
      </c>
      <c r="C48" s="39">
        <f t="shared" si="2"/>
        <v>1553.6778400000001</v>
      </c>
      <c r="D48" s="40">
        <v>48191</v>
      </c>
      <c r="E48" s="41">
        <v>32.24</v>
      </c>
      <c r="F48" s="32"/>
    </row>
    <row r="49" spans="1:12" x14ac:dyDescent="0.3">
      <c r="A49" s="37" t="s">
        <v>127</v>
      </c>
      <c r="B49" s="38">
        <v>8</v>
      </c>
      <c r="C49" s="39">
        <f t="shared" si="2"/>
        <v>2051.9727800000001</v>
      </c>
      <c r="D49" s="40">
        <v>48191</v>
      </c>
      <c r="E49" s="41">
        <v>42.58</v>
      </c>
      <c r="F49" s="32"/>
      <c r="L49"/>
    </row>
    <row r="50" spans="1:12" x14ac:dyDescent="0.3">
      <c r="A50" s="37" t="s">
        <v>128</v>
      </c>
      <c r="B50" s="38">
        <v>7</v>
      </c>
      <c r="C50" s="39">
        <f t="shared" si="2"/>
        <v>2635.0169999999998</v>
      </c>
      <c r="D50" s="40">
        <v>56100</v>
      </c>
      <c r="E50" s="41">
        <v>46.97</v>
      </c>
      <c r="F50" s="32"/>
      <c r="L50"/>
    </row>
    <row r="51" spans="1:12" x14ac:dyDescent="0.3">
      <c r="A51" s="37" t="s">
        <v>129</v>
      </c>
      <c r="B51" s="38">
        <v>6</v>
      </c>
      <c r="C51" s="39">
        <f t="shared" si="2"/>
        <v>2708.5079999999998</v>
      </c>
      <c r="D51" s="40">
        <v>56100</v>
      </c>
      <c r="E51" s="41">
        <v>48.28</v>
      </c>
      <c r="F51" s="32"/>
      <c r="L51"/>
    </row>
    <row r="52" spans="1:12" x14ac:dyDescent="0.3">
      <c r="A52" s="37" t="s">
        <v>132</v>
      </c>
      <c r="B52" s="38"/>
      <c r="C52" s="39"/>
      <c r="D52" s="40" t="s">
        <v>133</v>
      </c>
      <c r="E52" s="41"/>
      <c r="F52" s="32"/>
      <c r="L52"/>
    </row>
  </sheetData>
  <autoFilter ref="J1:J50" xr:uid="{00000000-0009-0000-0000-000001000000}"/>
  <mergeCells count="5">
    <mergeCell ref="E1:K1"/>
    <mergeCell ref="G20:K20"/>
    <mergeCell ref="G2:K2"/>
    <mergeCell ref="A20:E20"/>
    <mergeCell ref="A2:E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topLeftCell="A43" zoomScaleNormal="100" workbookViewId="0">
      <selection activeCell="H8" sqref="H8"/>
    </sheetView>
  </sheetViews>
  <sheetFormatPr defaultColWidth="9.109375" defaultRowHeight="13.8" x14ac:dyDescent="0.25"/>
  <cols>
    <col min="1" max="1" width="17.109375" style="32" customWidth="1"/>
    <col min="2" max="2" width="9" style="32" bestFit="1" customWidth="1"/>
    <col min="3" max="3" width="11.33203125" style="32" bestFit="1" customWidth="1"/>
    <col min="4" max="4" width="8" style="32" customWidth="1"/>
    <col min="5" max="6" width="9.109375" style="32"/>
    <col min="7" max="7" width="16.109375" style="32" customWidth="1"/>
    <col min="8" max="8" width="11" style="44" customWidth="1"/>
    <col min="9" max="9" width="13" style="54" customWidth="1"/>
    <col min="10" max="10" width="10.5546875" style="32" customWidth="1"/>
    <col min="11" max="11" width="0.109375" style="32" customWidth="1"/>
    <col min="12" max="16384" width="9.109375" style="32"/>
  </cols>
  <sheetData>
    <row r="1" spans="1:12" ht="110.25" customHeight="1" x14ac:dyDescent="0.3">
      <c r="A1" s="60"/>
      <c r="B1" s="61"/>
      <c r="C1" s="79">
        <v>46127</v>
      </c>
      <c r="D1" s="60"/>
      <c r="E1" s="99" t="s">
        <v>216</v>
      </c>
      <c r="F1" s="107"/>
      <c r="G1" s="107"/>
      <c r="H1" s="107"/>
      <c r="I1" s="107"/>
      <c r="J1" s="107"/>
      <c r="K1" s="107"/>
      <c r="L1" s="43"/>
    </row>
    <row r="2" spans="1:12" ht="15.6" x14ac:dyDescent="0.3">
      <c r="A2" s="106" t="s">
        <v>135</v>
      </c>
      <c r="B2" s="106"/>
      <c r="C2" s="106"/>
      <c r="D2" s="106"/>
      <c r="E2" s="106"/>
      <c r="F2" s="60"/>
      <c r="G2" s="108" t="s">
        <v>136</v>
      </c>
      <c r="H2" s="108"/>
      <c r="I2" s="108"/>
      <c r="J2" s="62"/>
      <c r="K2" s="60"/>
    </row>
    <row r="3" spans="1:12" ht="31.2" x14ac:dyDescent="0.3">
      <c r="A3" s="63" t="s">
        <v>217</v>
      </c>
      <c r="B3" s="64" t="s">
        <v>130</v>
      </c>
      <c r="C3" s="63" t="s">
        <v>31</v>
      </c>
      <c r="D3" s="63" t="s">
        <v>53</v>
      </c>
      <c r="E3" s="63" t="s">
        <v>32</v>
      </c>
      <c r="F3" s="60"/>
      <c r="G3" s="65" t="s">
        <v>217</v>
      </c>
      <c r="H3" s="66" t="s">
        <v>130</v>
      </c>
      <c r="I3" s="67" t="s">
        <v>31</v>
      </c>
      <c r="J3" s="60"/>
      <c r="K3" s="60"/>
    </row>
    <row r="4" spans="1:12" ht="15.6" x14ac:dyDescent="0.3">
      <c r="A4" s="68" t="s">
        <v>41</v>
      </c>
      <c r="B4" s="69">
        <v>2.5</v>
      </c>
      <c r="C4" s="70">
        <f t="shared" ref="C4:C25" si="0">(D4+2000)*E4/1000</f>
        <v>98.91</v>
      </c>
      <c r="D4" s="71">
        <v>76500</v>
      </c>
      <c r="E4" s="72">
        <v>1.26</v>
      </c>
      <c r="F4" s="60"/>
      <c r="G4" s="68" t="s">
        <v>43</v>
      </c>
      <c r="H4" s="73">
        <v>2.8</v>
      </c>
      <c r="I4" s="67" t="s">
        <v>238</v>
      </c>
      <c r="J4" s="60"/>
      <c r="K4" s="60"/>
    </row>
    <row r="5" spans="1:12" ht="15.6" x14ac:dyDescent="0.3">
      <c r="A5" s="68" t="s">
        <v>41</v>
      </c>
      <c r="B5" s="69">
        <v>2.8</v>
      </c>
      <c r="C5" s="70">
        <f t="shared" si="0"/>
        <v>107.54500000000002</v>
      </c>
      <c r="D5" s="71">
        <v>76500</v>
      </c>
      <c r="E5" s="72">
        <v>1.37</v>
      </c>
      <c r="F5" s="60"/>
      <c r="G5" s="68" t="s">
        <v>43</v>
      </c>
      <c r="H5" s="73">
        <v>3.2</v>
      </c>
      <c r="I5" s="67" t="s">
        <v>239</v>
      </c>
      <c r="J5" s="60"/>
      <c r="K5" s="60"/>
    </row>
    <row r="6" spans="1:12" ht="15.6" x14ac:dyDescent="0.3">
      <c r="A6" s="68" t="s">
        <v>41</v>
      </c>
      <c r="B6" s="69">
        <v>3.2</v>
      </c>
      <c r="C6" s="70">
        <f t="shared" si="0"/>
        <v>120.105</v>
      </c>
      <c r="D6" s="71">
        <v>76500</v>
      </c>
      <c r="E6" s="74">
        <v>1.53</v>
      </c>
      <c r="F6" s="60"/>
      <c r="G6" s="68" t="s">
        <v>44</v>
      </c>
      <c r="H6" s="73">
        <v>2.8</v>
      </c>
      <c r="I6" s="67" t="s">
        <v>240</v>
      </c>
      <c r="J6" s="60"/>
      <c r="K6" s="60"/>
    </row>
    <row r="7" spans="1:12" ht="15.6" x14ac:dyDescent="0.3">
      <c r="A7" s="68" t="s">
        <v>42</v>
      </c>
      <c r="B7" s="69">
        <v>2.5</v>
      </c>
      <c r="C7" s="70">
        <f t="shared" si="0"/>
        <v>126.38500000000002</v>
      </c>
      <c r="D7" s="71">
        <v>76500</v>
      </c>
      <c r="E7" s="72">
        <v>1.61</v>
      </c>
      <c r="F7" s="60"/>
      <c r="G7" s="68" t="s">
        <v>44</v>
      </c>
      <c r="H7" s="73">
        <v>3.2</v>
      </c>
      <c r="I7" s="67" t="s">
        <v>241</v>
      </c>
      <c r="J7" s="60"/>
      <c r="K7" s="60"/>
    </row>
    <row r="8" spans="1:12" ht="15.6" x14ac:dyDescent="0.3">
      <c r="A8" s="68" t="s">
        <v>42</v>
      </c>
      <c r="B8" s="69">
        <v>2.8</v>
      </c>
      <c r="C8" s="70">
        <f t="shared" si="0"/>
        <v>141.30000000000001</v>
      </c>
      <c r="D8" s="71">
        <v>76500</v>
      </c>
      <c r="E8" s="72">
        <v>1.8</v>
      </c>
      <c r="F8" s="60"/>
      <c r="G8" s="68" t="s">
        <v>45</v>
      </c>
      <c r="H8" s="73">
        <v>3</v>
      </c>
      <c r="I8" s="67" t="s">
        <v>242</v>
      </c>
      <c r="J8" s="60"/>
      <c r="K8" s="60"/>
    </row>
    <row r="9" spans="1:12" ht="15.6" x14ac:dyDescent="0.3">
      <c r="A9" s="68" t="s">
        <v>42</v>
      </c>
      <c r="B9" s="69">
        <v>3.2</v>
      </c>
      <c r="C9" s="70">
        <f t="shared" si="0"/>
        <v>159.35499999999996</v>
      </c>
      <c r="D9" s="71">
        <v>76500</v>
      </c>
      <c r="E9" s="72">
        <v>2.0299999999999998</v>
      </c>
      <c r="F9" s="60"/>
      <c r="G9" s="68" t="s">
        <v>45</v>
      </c>
      <c r="H9" s="73">
        <v>3.5</v>
      </c>
      <c r="I9" s="67" t="s">
        <v>243</v>
      </c>
      <c r="J9" s="60"/>
      <c r="K9" s="60"/>
    </row>
    <row r="10" spans="1:12" ht="15.6" x14ac:dyDescent="0.3">
      <c r="A10" s="68" t="s">
        <v>43</v>
      </c>
      <c r="B10" s="69">
        <v>2.8</v>
      </c>
      <c r="C10" s="70">
        <f t="shared" si="0"/>
        <v>174.79</v>
      </c>
      <c r="D10" s="71">
        <v>75000</v>
      </c>
      <c r="E10" s="72">
        <v>2.27</v>
      </c>
      <c r="F10" s="60"/>
      <c r="G10" s="108" t="s">
        <v>138</v>
      </c>
      <c r="H10" s="108"/>
      <c r="I10" s="108"/>
      <c r="J10" s="60"/>
      <c r="K10" s="60"/>
    </row>
    <row r="11" spans="1:12" ht="15.6" x14ac:dyDescent="0.3">
      <c r="A11" s="68" t="s">
        <v>43</v>
      </c>
      <c r="B11" s="69">
        <v>3.2</v>
      </c>
      <c r="C11" s="70">
        <f t="shared" si="0"/>
        <v>199.43</v>
      </c>
      <c r="D11" s="71">
        <v>75000</v>
      </c>
      <c r="E11" s="72">
        <v>2.59</v>
      </c>
      <c r="F11" s="60"/>
      <c r="G11" s="68" t="s">
        <v>47</v>
      </c>
      <c r="H11" s="73">
        <v>3.5</v>
      </c>
      <c r="I11" s="67">
        <v>390</v>
      </c>
      <c r="J11" s="60"/>
      <c r="K11" s="60"/>
    </row>
    <row r="12" spans="1:12" ht="15.6" x14ac:dyDescent="0.3">
      <c r="A12" s="68" t="s">
        <v>43</v>
      </c>
      <c r="B12" s="69">
        <v>4</v>
      </c>
      <c r="C12" s="70">
        <f t="shared" si="0"/>
        <v>239.47</v>
      </c>
      <c r="D12" s="71">
        <v>75000</v>
      </c>
      <c r="E12" s="72">
        <v>3.11</v>
      </c>
      <c r="F12" s="60"/>
      <c r="G12" s="68" t="s">
        <v>47</v>
      </c>
      <c r="H12" s="73">
        <v>4</v>
      </c>
      <c r="I12" s="67">
        <v>426</v>
      </c>
      <c r="J12" s="60"/>
      <c r="K12" s="60"/>
    </row>
    <row r="13" spans="1:12" ht="15.6" x14ac:dyDescent="0.3">
      <c r="A13" s="68" t="s">
        <v>44</v>
      </c>
      <c r="B13" s="69">
        <v>2.5</v>
      </c>
      <c r="C13" s="70">
        <f t="shared" si="0"/>
        <v>204.82</v>
      </c>
      <c r="D13" s="71">
        <v>75000</v>
      </c>
      <c r="E13" s="72">
        <v>2.66</v>
      </c>
      <c r="F13" s="60"/>
      <c r="G13" s="68" t="s">
        <v>48</v>
      </c>
      <c r="H13" s="73">
        <v>3.5</v>
      </c>
      <c r="I13" s="67">
        <v>495</v>
      </c>
      <c r="J13" s="60"/>
      <c r="K13" s="60"/>
    </row>
    <row r="14" spans="1:12" ht="15.6" x14ac:dyDescent="0.3">
      <c r="A14" s="68" t="s">
        <v>44</v>
      </c>
      <c r="B14" s="69">
        <v>2.8</v>
      </c>
      <c r="C14" s="70">
        <f t="shared" si="0"/>
        <v>224.84</v>
      </c>
      <c r="D14" s="71">
        <v>75000</v>
      </c>
      <c r="E14" s="72">
        <v>2.92</v>
      </c>
      <c r="F14" s="60"/>
      <c r="G14" s="68" t="s">
        <v>48</v>
      </c>
      <c r="H14" s="73">
        <v>4</v>
      </c>
      <c r="I14" s="67" t="s">
        <v>244</v>
      </c>
      <c r="J14" s="60"/>
      <c r="K14" s="60"/>
    </row>
    <row r="15" spans="1:12" ht="15.6" x14ac:dyDescent="0.3">
      <c r="A15" s="68" t="s">
        <v>44</v>
      </c>
      <c r="B15" s="69">
        <v>3.2</v>
      </c>
      <c r="C15" s="70">
        <f t="shared" si="0"/>
        <v>260.26</v>
      </c>
      <c r="D15" s="71">
        <v>75000</v>
      </c>
      <c r="E15" s="72">
        <v>3.38</v>
      </c>
      <c r="F15" s="60"/>
      <c r="G15" s="68" t="s">
        <v>49</v>
      </c>
      <c r="H15" s="73">
        <v>3.5</v>
      </c>
      <c r="I15" s="67">
        <v>577</v>
      </c>
      <c r="J15" s="60"/>
      <c r="K15" s="60"/>
    </row>
    <row r="16" spans="1:12" ht="15.6" x14ac:dyDescent="0.3">
      <c r="A16" s="68" t="s">
        <v>44</v>
      </c>
      <c r="B16" s="69">
        <v>4</v>
      </c>
      <c r="C16" s="70">
        <f t="shared" si="0"/>
        <v>310.31</v>
      </c>
      <c r="D16" s="71">
        <v>75000</v>
      </c>
      <c r="E16" s="72">
        <v>4.03</v>
      </c>
      <c r="F16" s="60"/>
      <c r="G16" s="68" t="s">
        <v>49</v>
      </c>
      <c r="H16" s="73">
        <v>4</v>
      </c>
      <c r="I16" s="67">
        <v>634</v>
      </c>
      <c r="J16" s="60"/>
      <c r="K16" s="60"/>
    </row>
    <row r="17" spans="1:12" ht="15.6" x14ac:dyDescent="0.3">
      <c r="A17" s="75" t="s">
        <v>45</v>
      </c>
      <c r="B17" s="69">
        <v>2.5</v>
      </c>
      <c r="C17" s="70">
        <f t="shared" si="0"/>
        <v>234.08</v>
      </c>
      <c r="D17" s="71">
        <v>75000</v>
      </c>
      <c r="E17" s="72">
        <v>3.04</v>
      </c>
      <c r="F17" s="60"/>
      <c r="G17" s="68" t="s">
        <v>50</v>
      </c>
      <c r="H17" s="73">
        <v>3.5</v>
      </c>
      <c r="I17" s="67">
        <v>705</v>
      </c>
      <c r="J17" s="60"/>
      <c r="K17" s="60"/>
    </row>
    <row r="18" spans="1:12" ht="15.6" x14ac:dyDescent="0.3">
      <c r="A18" s="68" t="s">
        <v>45</v>
      </c>
      <c r="B18" s="69">
        <v>3</v>
      </c>
      <c r="C18" s="70">
        <f t="shared" si="0"/>
        <v>274.89</v>
      </c>
      <c r="D18" s="71">
        <v>75000</v>
      </c>
      <c r="E18" s="74">
        <v>3.57</v>
      </c>
      <c r="F18" s="60"/>
      <c r="G18" s="68" t="s">
        <v>50</v>
      </c>
      <c r="H18" s="73">
        <v>4</v>
      </c>
      <c r="I18" s="67">
        <v>778</v>
      </c>
      <c r="J18" s="60"/>
      <c r="K18" s="60"/>
    </row>
    <row r="19" spans="1:12" ht="15.6" x14ac:dyDescent="0.3">
      <c r="A19" s="68" t="s">
        <v>45</v>
      </c>
      <c r="B19" s="69">
        <v>3.5</v>
      </c>
      <c r="C19" s="70">
        <f t="shared" si="0"/>
        <v>319.55</v>
      </c>
      <c r="D19" s="71">
        <v>75000</v>
      </c>
      <c r="E19" s="72">
        <v>4.1500000000000004</v>
      </c>
      <c r="F19" s="60"/>
      <c r="G19" s="68" t="s">
        <v>54</v>
      </c>
      <c r="H19" s="73">
        <v>3</v>
      </c>
      <c r="I19" s="67">
        <v>732</v>
      </c>
      <c r="J19" s="60"/>
      <c r="K19" s="60"/>
    </row>
    <row r="20" spans="1:12" ht="15.6" x14ac:dyDescent="0.3">
      <c r="A20" s="68" t="s">
        <v>45</v>
      </c>
      <c r="B20" s="69">
        <v>4</v>
      </c>
      <c r="C20" s="70">
        <f t="shared" si="0"/>
        <v>355.74</v>
      </c>
      <c r="D20" s="71">
        <v>75000</v>
      </c>
      <c r="E20" s="72">
        <v>4.62</v>
      </c>
      <c r="F20" s="60"/>
      <c r="G20" s="68" t="s">
        <v>54</v>
      </c>
      <c r="H20" s="73">
        <v>3.5</v>
      </c>
      <c r="I20" s="67">
        <v>800</v>
      </c>
      <c r="J20" s="60"/>
      <c r="K20" s="60"/>
    </row>
    <row r="21" spans="1:12" ht="15.6" x14ac:dyDescent="0.3">
      <c r="A21" s="68" t="s">
        <v>46</v>
      </c>
      <c r="B21" s="69">
        <v>2.5</v>
      </c>
      <c r="C21" s="70">
        <f t="shared" si="0"/>
        <v>291.83</v>
      </c>
      <c r="D21" s="71">
        <v>75000</v>
      </c>
      <c r="E21" s="72">
        <v>3.79</v>
      </c>
      <c r="F21" s="60"/>
      <c r="G21" s="68" t="s">
        <v>51</v>
      </c>
      <c r="H21" s="73">
        <v>3</v>
      </c>
      <c r="I21" s="67">
        <v>767</v>
      </c>
      <c r="J21" s="60"/>
      <c r="K21" s="60"/>
    </row>
    <row r="22" spans="1:12" ht="15.6" x14ac:dyDescent="0.3">
      <c r="A22" s="68" t="s">
        <v>46</v>
      </c>
      <c r="B22" s="69">
        <v>3</v>
      </c>
      <c r="C22" s="70">
        <f t="shared" si="0"/>
        <v>348.03999999999996</v>
      </c>
      <c r="D22" s="71">
        <v>75000</v>
      </c>
      <c r="E22" s="72">
        <v>4.5199999999999996</v>
      </c>
      <c r="F22" s="60"/>
      <c r="G22" s="68" t="s">
        <v>51</v>
      </c>
      <c r="H22" s="76">
        <v>4</v>
      </c>
      <c r="I22" s="67">
        <v>929</v>
      </c>
      <c r="J22" s="60"/>
      <c r="K22" s="60"/>
    </row>
    <row r="23" spans="1:12" ht="15.6" x14ac:dyDescent="0.3">
      <c r="A23" s="68" t="s">
        <v>46</v>
      </c>
      <c r="B23" s="69">
        <v>3.5</v>
      </c>
      <c r="C23" s="70">
        <f t="shared" si="0"/>
        <v>401.17</v>
      </c>
      <c r="D23" s="71">
        <v>75000</v>
      </c>
      <c r="E23" s="72">
        <v>5.21</v>
      </c>
      <c r="F23" s="60"/>
      <c r="G23" s="68" t="s">
        <v>52</v>
      </c>
      <c r="H23" s="73">
        <v>4</v>
      </c>
      <c r="I23" s="67">
        <v>1060</v>
      </c>
      <c r="J23" s="60"/>
      <c r="K23" s="60"/>
    </row>
    <row r="24" spans="1:12" ht="15.6" x14ac:dyDescent="0.3">
      <c r="A24" s="68" t="s">
        <v>46</v>
      </c>
      <c r="B24" s="69">
        <v>4</v>
      </c>
      <c r="C24" s="70">
        <f t="shared" si="0"/>
        <v>455.84</v>
      </c>
      <c r="D24" s="71">
        <v>75000</v>
      </c>
      <c r="E24" s="72">
        <v>5.92</v>
      </c>
      <c r="F24" s="60"/>
      <c r="G24" s="68" t="s">
        <v>52</v>
      </c>
      <c r="H24" s="73">
        <v>5</v>
      </c>
      <c r="I24" s="67">
        <v>1321</v>
      </c>
      <c r="J24" s="60"/>
      <c r="K24" s="60"/>
    </row>
    <row r="25" spans="1:12" ht="15.6" x14ac:dyDescent="0.3">
      <c r="A25" s="68" t="s">
        <v>46</v>
      </c>
      <c r="B25" s="69">
        <v>4.5</v>
      </c>
      <c r="C25" s="70">
        <f t="shared" si="0"/>
        <v>508.2</v>
      </c>
      <c r="D25" s="71">
        <v>75000</v>
      </c>
      <c r="E25" s="72">
        <v>6.6</v>
      </c>
      <c r="F25" s="60"/>
      <c r="G25" s="68" t="s">
        <v>55</v>
      </c>
      <c r="H25" s="73">
        <v>4</v>
      </c>
      <c r="I25" s="67">
        <v>1713</v>
      </c>
      <c r="J25" s="60"/>
      <c r="K25" s="60"/>
    </row>
    <row r="26" spans="1:12" ht="15.6" x14ac:dyDescent="0.3">
      <c r="A26" s="106" t="s">
        <v>137</v>
      </c>
      <c r="B26" s="106"/>
      <c r="C26" s="106"/>
      <c r="D26" s="106"/>
      <c r="E26" s="106"/>
      <c r="F26" s="60"/>
      <c r="G26" s="68" t="s">
        <v>55</v>
      </c>
      <c r="H26" s="73">
        <v>5</v>
      </c>
      <c r="I26" s="67">
        <v>1967</v>
      </c>
      <c r="J26" s="60"/>
      <c r="K26" s="60"/>
    </row>
    <row r="27" spans="1:12" ht="15.6" x14ac:dyDescent="0.3">
      <c r="A27" s="68" t="s">
        <v>47</v>
      </c>
      <c r="B27" s="69">
        <v>2.5</v>
      </c>
      <c r="C27" s="70">
        <f t="shared" ref="C27:C46" si="1">(D27+2000)*E27/1000</f>
        <v>284.89999999999998</v>
      </c>
      <c r="D27" s="71">
        <v>75000</v>
      </c>
      <c r="E27" s="72">
        <v>3.7</v>
      </c>
      <c r="F27" s="60"/>
      <c r="G27" s="68" t="s">
        <v>55</v>
      </c>
      <c r="H27" s="73">
        <v>6</v>
      </c>
      <c r="I27" s="67">
        <v>2327</v>
      </c>
      <c r="J27" s="60"/>
      <c r="K27" s="60"/>
    </row>
    <row r="28" spans="1:12" ht="15.6" x14ac:dyDescent="0.3">
      <c r="A28" s="68" t="s">
        <v>47</v>
      </c>
      <c r="B28" s="69">
        <v>3</v>
      </c>
      <c r="C28" s="70">
        <f>(D28+2000)*E28/1000</f>
        <v>329.56</v>
      </c>
      <c r="D28" s="71">
        <v>75000</v>
      </c>
      <c r="E28" s="72">
        <v>4.28</v>
      </c>
      <c r="F28" s="60"/>
      <c r="G28" s="60"/>
      <c r="H28" s="60"/>
      <c r="I28" s="32"/>
      <c r="J28" s="60"/>
      <c r="K28" s="60"/>
    </row>
    <row r="29" spans="1:12" ht="15.6" x14ac:dyDescent="0.3">
      <c r="A29" s="68" t="s">
        <v>47</v>
      </c>
      <c r="B29" s="69">
        <v>3.5</v>
      </c>
      <c r="C29" s="70">
        <f t="shared" si="1"/>
        <v>405.78999999999996</v>
      </c>
      <c r="D29" s="71">
        <v>75000</v>
      </c>
      <c r="E29" s="72">
        <v>5.27</v>
      </c>
      <c r="F29" s="60"/>
      <c r="G29" s="106" t="s">
        <v>226</v>
      </c>
      <c r="H29" s="106"/>
      <c r="I29" s="106"/>
      <c r="J29" s="106"/>
      <c r="K29" s="106"/>
      <c r="L29" s="86"/>
    </row>
    <row r="30" spans="1:12" ht="15.6" x14ac:dyDescent="0.3">
      <c r="A30" s="68" t="s">
        <v>47</v>
      </c>
      <c r="B30" s="69">
        <v>4</v>
      </c>
      <c r="C30" s="70">
        <f t="shared" si="1"/>
        <v>431.2</v>
      </c>
      <c r="D30" s="71">
        <v>75000</v>
      </c>
      <c r="E30" s="72">
        <v>5.6</v>
      </c>
      <c r="F30" s="60"/>
      <c r="G30" s="68" t="s">
        <v>227</v>
      </c>
      <c r="H30" s="88">
        <v>2</v>
      </c>
      <c r="I30" s="70">
        <f>(J30+2000)*L30/1000</f>
        <v>97.09</v>
      </c>
      <c r="J30" s="87">
        <v>71000</v>
      </c>
      <c r="K30" s="72">
        <v>1.46</v>
      </c>
      <c r="L30" s="72">
        <v>1.33</v>
      </c>
    </row>
    <row r="31" spans="1:12" ht="15.6" x14ac:dyDescent="0.3">
      <c r="A31" s="68" t="s">
        <v>47</v>
      </c>
      <c r="B31" s="69">
        <v>4.5</v>
      </c>
      <c r="C31" s="70">
        <f t="shared" si="1"/>
        <v>480.48</v>
      </c>
      <c r="D31" s="71">
        <v>75000</v>
      </c>
      <c r="E31" s="72">
        <v>6.24</v>
      </c>
      <c r="F31" s="60"/>
      <c r="G31" s="68" t="s">
        <v>228</v>
      </c>
      <c r="H31" s="88">
        <v>2</v>
      </c>
      <c r="I31" s="70">
        <f t="shared" ref="I31:I33" si="2">(J31+2000)*L31/1000</f>
        <v>113.88</v>
      </c>
      <c r="J31" s="87">
        <v>71000</v>
      </c>
      <c r="K31" s="72">
        <v>1.83</v>
      </c>
      <c r="L31" s="72">
        <v>1.56</v>
      </c>
    </row>
    <row r="32" spans="1:12" ht="15.6" x14ac:dyDescent="0.3">
      <c r="A32" s="75" t="s">
        <v>48</v>
      </c>
      <c r="B32" s="69">
        <v>2.5</v>
      </c>
      <c r="C32" s="70">
        <f t="shared" si="1"/>
        <v>381.15</v>
      </c>
      <c r="D32" s="71">
        <v>75000</v>
      </c>
      <c r="E32" s="72">
        <v>4.95</v>
      </c>
      <c r="F32" s="60"/>
      <c r="G32" s="68" t="s">
        <v>229</v>
      </c>
      <c r="H32" s="88">
        <v>2</v>
      </c>
      <c r="I32" s="70">
        <f t="shared" si="2"/>
        <v>142.35</v>
      </c>
      <c r="J32" s="87">
        <v>71000</v>
      </c>
      <c r="K32" s="72">
        <v>2.6</v>
      </c>
      <c r="L32" s="72">
        <v>1.95</v>
      </c>
    </row>
    <row r="33" spans="1:12" ht="15.6" x14ac:dyDescent="0.3">
      <c r="A33" s="68" t="s">
        <v>48</v>
      </c>
      <c r="B33" s="69">
        <v>3</v>
      </c>
      <c r="C33" s="70">
        <f t="shared" si="1"/>
        <v>445.06</v>
      </c>
      <c r="D33" s="71">
        <v>75000</v>
      </c>
      <c r="E33" s="72">
        <v>5.78</v>
      </c>
      <c r="F33" s="60"/>
      <c r="G33" s="68" t="s">
        <v>230</v>
      </c>
      <c r="H33" s="88">
        <v>2</v>
      </c>
      <c r="I33" s="70">
        <f t="shared" si="2"/>
        <v>190.53</v>
      </c>
      <c r="J33" s="87">
        <v>71000</v>
      </c>
      <c r="K33" s="72">
        <v>1.95</v>
      </c>
      <c r="L33" s="72">
        <v>2.61</v>
      </c>
    </row>
    <row r="34" spans="1:12" ht="15.6" x14ac:dyDescent="0.3">
      <c r="A34" s="68" t="s">
        <v>48</v>
      </c>
      <c r="B34" s="69">
        <v>3.5</v>
      </c>
      <c r="C34" s="70">
        <f t="shared" si="1"/>
        <v>509.74</v>
      </c>
      <c r="D34" s="71">
        <v>75000</v>
      </c>
      <c r="E34" s="72">
        <v>6.62</v>
      </c>
      <c r="F34" s="60"/>
      <c r="G34" s="68" t="s">
        <v>230</v>
      </c>
      <c r="H34" s="88">
        <v>3</v>
      </c>
      <c r="I34" s="70">
        <f t="shared" ref="I34:I46" si="3">(J34+2000)*L34/1000</f>
        <v>275.20999999999998</v>
      </c>
      <c r="J34" s="87">
        <v>71000</v>
      </c>
      <c r="K34" s="72">
        <v>2.2799999999999998</v>
      </c>
      <c r="L34" s="72">
        <v>3.77</v>
      </c>
    </row>
    <row r="35" spans="1:12" ht="15.6" x14ac:dyDescent="0.3">
      <c r="A35" s="68" t="s">
        <v>48</v>
      </c>
      <c r="B35" s="69">
        <v>4.5</v>
      </c>
      <c r="C35" s="70">
        <f t="shared" si="1"/>
        <v>662.2</v>
      </c>
      <c r="D35" s="71">
        <v>75000</v>
      </c>
      <c r="E35" s="72">
        <v>8.6</v>
      </c>
      <c r="F35" s="60"/>
      <c r="G35" s="68" t="s">
        <v>231</v>
      </c>
      <c r="H35" s="88">
        <v>2</v>
      </c>
      <c r="I35" s="70">
        <f t="shared" si="3"/>
        <v>242.36</v>
      </c>
      <c r="J35" s="87">
        <v>71000</v>
      </c>
      <c r="K35" s="72">
        <v>3.32</v>
      </c>
      <c r="L35" s="72">
        <v>3.32</v>
      </c>
    </row>
    <row r="36" spans="1:12" ht="15.6" x14ac:dyDescent="0.3">
      <c r="A36" s="68" t="s">
        <v>49</v>
      </c>
      <c r="B36" s="69">
        <v>2.5</v>
      </c>
      <c r="C36" s="70">
        <f t="shared" si="1"/>
        <v>439.67</v>
      </c>
      <c r="D36" s="71">
        <v>75000</v>
      </c>
      <c r="E36" s="72">
        <v>5.71</v>
      </c>
      <c r="F36" s="60"/>
      <c r="G36" s="68" t="s">
        <v>231</v>
      </c>
      <c r="H36" s="88">
        <v>3</v>
      </c>
      <c r="I36" s="70">
        <f t="shared" si="3"/>
        <v>352.59</v>
      </c>
      <c r="J36" s="87">
        <v>71000</v>
      </c>
      <c r="K36" s="72">
        <v>2.44</v>
      </c>
      <c r="L36" s="72">
        <v>4.83</v>
      </c>
    </row>
    <row r="37" spans="1:12" ht="15.6" x14ac:dyDescent="0.3">
      <c r="A37" s="68" t="s">
        <v>49</v>
      </c>
      <c r="B37" s="69">
        <v>3</v>
      </c>
      <c r="C37" s="70">
        <f t="shared" si="1"/>
        <v>524.37</v>
      </c>
      <c r="D37" s="71">
        <v>75000</v>
      </c>
      <c r="E37" s="72">
        <v>6.81</v>
      </c>
      <c r="F37" s="60"/>
      <c r="G37" s="68" t="s">
        <v>232</v>
      </c>
      <c r="H37" s="88">
        <v>2</v>
      </c>
      <c r="I37" s="70">
        <f t="shared" si="3"/>
        <v>242.36</v>
      </c>
      <c r="J37" s="87">
        <v>71000</v>
      </c>
      <c r="K37" s="72">
        <v>2.77</v>
      </c>
      <c r="L37" s="72">
        <v>3.32</v>
      </c>
    </row>
    <row r="38" spans="1:12" ht="15.6" x14ac:dyDescent="0.3">
      <c r="A38" s="68" t="s">
        <v>49</v>
      </c>
      <c r="B38" s="69">
        <v>3.5</v>
      </c>
      <c r="C38" s="70">
        <f t="shared" si="1"/>
        <v>602.14</v>
      </c>
      <c r="D38" s="71">
        <v>75000</v>
      </c>
      <c r="E38" s="72">
        <v>7.82</v>
      </c>
      <c r="F38" s="60"/>
      <c r="G38" s="68" t="s">
        <v>232</v>
      </c>
      <c r="H38" s="88">
        <v>3</v>
      </c>
      <c r="I38" s="70">
        <f t="shared" si="3"/>
        <v>351.13</v>
      </c>
      <c r="J38" s="87">
        <v>71000</v>
      </c>
      <c r="K38" s="72">
        <v>4.04</v>
      </c>
      <c r="L38" s="72">
        <v>4.8099999999999996</v>
      </c>
    </row>
    <row r="39" spans="1:12" ht="15.6" x14ac:dyDescent="0.3">
      <c r="A39" s="68" t="s">
        <v>49</v>
      </c>
      <c r="B39" s="69">
        <v>5</v>
      </c>
      <c r="C39" s="70">
        <f t="shared" si="1"/>
        <v>853.16</v>
      </c>
      <c r="D39" s="71">
        <v>75000</v>
      </c>
      <c r="E39" s="72">
        <v>11.08</v>
      </c>
      <c r="F39" s="60"/>
      <c r="G39" s="68" t="s">
        <v>233</v>
      </c>
      <c r="H39" s="88">
        <v>2</v>
      </c>
      <c r="I39" s="70">
        <f t="shared" si="3"/>
        <v>291.27</v>
      </c>
      <c r="J39" s="87">
        <v>71000</v>
      </c>
      <c r="K39" s="72">
        <v>3.11</v>
      </c>
      <c r="L39" s="72">
        <v>3.99</v>
      </c>
    </row>
    <row r="40" spans="1:12" ht="15.6" x14ac:dyDescent="0.3">
      <c r="A40" s="68" t="s">
        <v>50</v>
      </c>
      <c r="B40" s="69">
        <v>3</v>
      </c>
      <c r="C40" s="70">
        <f t="shared" si="1"/>
        <v>649.11</v>
      </c>
      <c r="D40" s="71">
        <v>75000</v>
      </c>
      <c r="E40" s="72">
        <v>8.43</v>
      </c>
      <c r="F40" s="60"/>
      <c r="G40" s="68" t="s">
        <v>233</v>
      </c>
      <c r="H40" s="88">
        <v>3</v>
      </c>
      <c r="I40" s="70">
        <f t="shared" si="3"/>
        <v>429.97</v>
      </c>
      <c r="J40" s="87">
        <v>71000</v>
      </c>
      <c r="K40" s="72">
        <v>4.5</v>
      </c>
      <c r="L40" s="72">
        <v>5.89</v>
      </c>
    </row>
    <row r="41" spans="1:12" ht="15.6" x14ac:dyDescent="0.3">
      <c r="A41" s="68" t="s">
        <v>50</v>
      </c>
      <c r="B41" s="69">
        <v>3.5</v>
      </c>
      <c r="C41" s="70">
        <f t="shared" si="1"/>
        <v>735.35</v>
      </c>
      <c r="D41" s="71">
        <v>75000</v>
      </c>
      <c r="E41" s="72">
        <v>9.5500000000000007</v>
      </c>
      <c r="F41" s="60"/>
      <c r="G41" s="68" t="s">
        <v>234</v>
      </c>
      <c r="H41" s="88">
        <v>2</v>
      </c>
      <c r="I41" s="70">
        <f t="shared" si="3"/>
        <v>333.61</v>
      </c>
      <c r="J41" s="87">
        <v>71000</v>
      </c>
      <c r="K41" s="72">
        <v>5.91</v>
      </c>
      <c r="L41" s="72">
        <v>4.57</v>
      </c>
    </row>
    <row r="42" spans="1:12" ht="15.6" x14ac:dyDescent="0.3">
      <c r="A42" s="68" t="s">
        <v>50</v>
      </c>
      <c r="B42" s="69">
        <v>4</v>
      </c>
      <c r="C42" s="70">
        <f t="shared" si="1"/>
        <v>856.2399999999999</v>
      </c>
      <c r="D42" s="71">
        <v>75000</v>
      </c>
      <c r="E42" s="72">
        <v>11.12</v>
      </c>
      <c r="F42" s="60"/>
      <c r="G42" s="68" t="s">
        <v>234</v>
      </c>
      <c r="H42" s="88">
        <v>3</v>
      </c>
      <c r="I42" s="70">
        <f t="shared" si="3"/>
        <v>489.1</v>
      </c>
      <c r="J42" s="87">
        <v>71000</v>
      </c>
      <c r="K42" s="72">
        <v>3.73</v>
      </c>
      <c r="L42" s="72">
        <v>6.7</v>
      </c>
    </row>
    <row r="43" spans="1:12" ht="15.6" x14ac:dyDescent="0.3">
      <c r="A43" s="68" t="s">
        <v>51</v>
      </c>
      <c r="B43" s="69">
        <v>3</v>
      </c>
      <c r="C43" s="70">
        <f t="shared" si="1"/>
        <v>809.875</v>
      </c>
      <c r="D43" s="71">
        <v>75500</v>
      </c>
      <c r="E43" s="72">
        <v>10.45</v>
      </c>
      <c r="F43" s="60"/>
      <c r="G43" s="68" t="s">
        <v>235</v>
      </c>
      <c r="H43" s="88">
        <v>2</v>
      </c>
      <c r="I43" s="70">
        <f t="shared" si="3"/>
        <v>546.04</v>
      </c>
      <c r="J43" s="87">
        <v>71000</v>
      </c>
      <c r="K43" s="72">
        <v>5.51</v>
      </c>
      <c r="L43" s="72">
        <v>7.48</v>
      </c>
    </row>
    <row r="44" spans="1:12" ht="15.6" x14ac:dyDescent="0.3">
      <c r="A44" s="68" t="s">
        <v>51</v>
      </c>
      <c r="B44" s="69">
        <v>4</v>
      </c>
      <c r="C44" s="70">
        <f t="shared" si="1"/>
        <v>1046.25</v>
      </c>
      <c r="D44" s="77">
        <v>75500</v>
      </c>
      <c r="E44" s="72">
        <v>13.5</v>
      </c>
      <c r="F44" s="60"/>
      <c r="G44" s="68" t="s">
        <v>235</v>
      </c>
      <c r="H44" s="88">
        <v>3</v>
      </c>
      <c r="I44" s="70">
        <f t="shared" si="3"/>
        <v>621.96</v>
      </c>
      <c r="J44" s="87">
        <v>71000</v>
      </c>
      <c r="K44" s="72">
        <v>6.82</v>
      </c>
      <c r="L44" s="72">
        <v>8.52</v>
      </c>
    </row>
    <row r="45" spans="1:12" ht="15.6" x14ac:dyDescent="0.3">
      <c r="A45" s="68" t="s">
        <v>52</v>
      </c>
      <c r="B45" s="69">
        <v>4</v>
      </c>
      <c r="C45" s="70">
        <f t="shared" si="1"/>
        <v>1287.9000000000001</v>
      </c>
      <c r="D45" s="77">
        <v>77500</v>
      </c>
      <c r="E45" s="72">
        <v>16.2</v>
      </c>
      <c r="F45" s="60"/>
      <c r="G45" s="68" t="s">
        <v>236</v>
      </c>
      <c r="H45" s="88">
        <v>3</v>
      </c>
      <c r="I45" s="70">
        <f t="shared" si="3"/>
        <v>738.76</v>
      </c>
      <c r="J45" s="87">
        <v>71000</v>
      </c>
      <c r="K45" s="72">
        <v>6.99</v>
      </c>
      <c r="L45" s="72">
        <v>10.119999999999999</v>
      </c>
    </row>
    <row r="46" spans="1:12" ht="15.6" x14ac:dyDescent="0.3">
      <c r="A46" s="68" t="s">
        <v>52</v>
      </c>
      <c r="B46" s="69">
        <v>4.5</v>
      </c>
      <c r="C46" s="70">
        <f t="shared" si="1"/>
        <v>1478.7</v>
      </c>
      <c r="D46" s="77">
        <v>77500</v>
      </c>
      <c r="E46" s="72">
        <v>18.600000000000001</v>
      </c>
      <c r="F46" s="60"/>
      <c r="G46" s="68" t="s">
        <v>236</v>
      </c>
      <c r="H46" s="88">
        <v>4</v>
      </c>
      <c r="I46" s="70">
        <f t="shared" si="3"/>
        <v>970.9</v>
      </c>
      <c r="J46" s="87">
        <v>71000</v>
      </c>
      <c r="K46" s="72">
        <v>9.1199999999999992</v>
      </c>
      <c r="L46" s="72">
        <v>13.3</v>
      </c>
    </row>
    <row r="47" spans="1:12" ht="15.6" x14ac:dyDescent="0.3">
      <c r="A47" s="55"/>
      <c r="B47" s="56"/>
      <c r="C47" s="57"/>
      <c r="D47" s="58"/>
      <c r="E47" s="59"/>
      <c r="J47" s="60"/>
      <c r="L47"/>
    </row>
  </sheetData>
  <mergeCells count="6">
    <mergeCell ref="G29:K29"/>
    <mergeCell ref="E1:K1"/>
    <mergeCell ref="A2:E2"/>
    <mergeCell ref="A26:E26"/>
    <mergeCell ref="G2:I2"/>
    <mergeCell ref="G10:I1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"/>
  <sheetViews>
    <sheetView tabSelected="1" workbookViewId="0">
      <selection activeCell="H34" sqref="H34"/>
    </sheetView>
  </sheetViews>
  <sheetFormatPr defaultColWidth="9.109375" defaultRowHeight="13.8" x14ac:dyDescent="0.25"/>
  <cols>
    <col min="1" max="1" width="17" style="32" customWidth="1"/>
    <col min="2" max="2" width="10.33203125" style="32" customWidth="1"/>
    <col min="3" max="3" width="11.44140625" style="32" customWidth="1"/>
    <col min="4" max="4" width="11.33203125" style="32" customWidth="1"/>
    <col min="5" max="5" width="6" style="32" customWidth="1"/>
    <col min="6" max="6" width="21.109375" style="32" customWidth="1"/>
    <col min="7" max="7" width="10" style="32" bestFit="1" customWidth="1"/>
    <col min="8" max="8" width="12.5546875" style="32" customWidth="1"/>
    <col min="9" max="9" width="11.6640625" style="32" customWidth="1"/>
    <col min="10" max="16384" width="9.109375" style="32"/>
  </cols>
  <sheetData>
    <row r="1" spans="1:11" ht="110.25" customHeight="1" x14ac:dyDescent="0.25">
      <c r="B1" s="33"/>
      <c r="C1" s="78">
        <v>46127</v>
      </c>
      <c r="D1" s="99" t="s">
        <v>213</v>
      </c>
      <c r="E1" s="100"/>
      <c r="F1" s="100"/>
      <c r="G1" s="100"/>
      <c r="H1" s="100"/>
      <c r="I1" s="100"/>
      <c r="J1" s="100"/>
      <c r="K1" s="43"/>
    </row>
    <row r="2" spans="1:11" s="36" customFormat="1" ht="30" customHeight="1" x14ac:dyDescent="0.25">
      <c r="A2" s="45" t="s">
        <v>70</v>
      </c>
      <c r="B2" s="45"/>
      <c r="C2" s="45"/>
      <c r="D2" s="45"/>
      <c r="F2" s="45" t="s">
        <v>145</v>
      </c>
      <c r="G2" s="45"/>
      <c r="H2" s="45"/>
      <c r="I2" s="45"/>
    </row>
    <row r="3" spans="1:11" s="36" customFormat="1" ht="30" customHeight="1" x14ac:dyDescent="0.3">
      <c r="A3" s="46" t="s">
        <v>217</v>
      </c>
      <c r="B3" s="34" t="s">
        <v>31</v>
      </c>
      <c r="C3" s="34" t="s">
        <v>53</v>
      </c>
      <c r="D3" s="34" t="s">
        <v>32</v>
      </c>
      <c r="F3" s="46" t="s">
        <v>217</v>
      </c>
      <c r="G3" s="34" t="s">
        <v>31</v>
      </c>
      <c r="H3" s="34" t="s">
        <v>53</v>
      </c>
      <c r="I3" s="34" t="s">
        <v>32</v>
      </c>
    </row>
    <row r="4" spans="1:11" ht="16.5" customHeight="1" x14ac:dyDescent="0.25">
      <c r="A4" s="37" t="s">
        <v>71</v>
      </c>
      <c r="B4" s="39">
        <f t="shared" ref="B4:B14" si="0">C4*D4/1000</f>
        <v>16.417400000000001</v>
      </c>
      <c r="C4" s="47">
        <v>38180</v>
      </c>
      <c r="D4" s="37">
        <v>0.43</v>
      </c>
      <c r="F4" s="37" t="s">
        <v>146</v>
      </c>
      <c r="G4" s="39">
        <f>H4*I4/1000</f>
        <v>37.51005</v>
      </c>
      <c r="H4" s="47">
        <v>43115</v>
      </c>
      <c r="I4" s="37">
        <v>0.87</v>
      </c>
    </row>
    <row r="5" spans="1:11" x14ac:dyDescent="0.25">
      <c r="A5" s="37" t="s">
        <v>72</v>
      </c>
      <c r="B5" s="39">
        <f t="shared" si="0"/>
        <v>23.892749999999999</v>
      </c>
      <c r="C5" s="47">
        <v>37925</v>
      </c>
      <c r="D5" s="37">
        <v>0.63</v>
      </c>
      <c r="F5" s="37" t="s">
        <v>147</v>
      </c>
      <c r="G5" s="39">
        <f t="shared" ref="G5:G32" si="1">H5*I5/1000</f>
        <v>56.049500000000002</v>
      </c>
      <c r="H5" s="47">
        <v>43115</v>
      </c>
      <c r="I5" s="37">
        <v>1.3</v>
      </c>
    </row>
    <row r="6" spans="1:11" x14ac:dyDescent="0.25">
      <c r="A6" s="37" t="s">
        <v>73</v>
      </c>
      <c r="B6" s="39">
        <f t="shared" si="0"/>
        <v>34.179600000000001</v>
      </c>
      <c r="C6" s="47">
        <v>37560</v>
      </c>
      <c r="D6" s="37">
        <v>0.91</v>
      </c>
      <c r="F6" s="37" t="s">
        <v>148</v>
      </c>
      <c r="G6" s="39">
        <f t="shared" si="1"/>
        <v>64.672499999999999</v>
      </c>
      <c r="H6" s="47">
        <v>43115</v>
      </c>
      <c r="I6" s="37">
        <v>1.5</v>
      </c>
    </row>
    <row r="7" spans="1:11" x14ac:dyDescent="0.25">
      <c r="A7" s="37" t="s">
        <v>74</v>
      </c>
      <c r="B7" s="39">
        <f t="shared" si="0"/>
        <v>47.7012</v>
      </c>
      <c r="C7" s="47">
        <v>37560</v>
      </c>
      <c r="D7" s="37">
        <v>1.27</v>
      </c>
      <c r="F7" s="37" t="s">
        <v>149</v>
      </c>
      <c r="G7" s="39">
        <f t="shared" si="1"/>
        <v>68.983999999999995</v>
      </c>
      <c r="H7" s="47">
        <v>43115</v>
      </c>
      <c r="I7" s="37">
        <v>1.6</v>
      </c>
    </row>
    <row r="8" spans="1:11" x14ac:dyDescent="0.25">
      <c r="A8" s="37" t="s">
        <v>75</v>
      </c>
      <c r="B8" s="39">
        <f t="shared" si="0"/>
        <v>61.973999999999997</v>
      </c>
      <c r="C8" s="47">
        <v>37560</v>
      </c>
      <c r="D8" s="37">
        <v>1.65</v>
      </c>
      <c r="F8" s="37" t="s">
        <v>150</v>
      </c>
      <c r="G8" s="39">
        <f t="shared" si="1"/>
        <v>84.936549999999997</v>
      </c>
      <c r="H8" s="47">
        <v>43115</v>
      </c>
      <c r="I8" s="37">
        <v>1.97</v>
      </c>
    </row>
    <row r="9" spans="1:11" x14ac:dyDescent="0.25">
      <c r="A9" s="37" t="s">
        <v>76</v>
      </c>
      <c r="B9" s="39">
        <f t="shared" si="0"/>
        <v>76.998000000000005</v>
      </c>
      <c r="C9" s="47">
        <v>37560</v>
      </c>
      <c r="D9" s="37">
        <v>2.0499999999999998</v>
      </c>
      <c r="F9" s="37" t="s">
        <v>151</v>
      </c>
      <c r="G9" s="39">
        <f t="shared" si="1"/>
        <v>71.139750000000006</v>
      </c>
      <c r="H9" s="47">
        <v>43115</v>
      </c>
      <c r="I9" s="37">
        <v>1.65</v>
      </c>
    </row>
    <row r="10" spans="1:11" x14ac:dyDescent="0.25">
      <c r="A10" s="37" t="s">
        <v>77</v>
      </c>
      <c r="B10" s="39">
        <f t="shared" si="0"/>
        <v>96.529200000000003</v>
      </c>
      <c r="C10" s="47">
        <v>37560</v>
      </c>
      <c r="D10" s="37">
        <v>2.57</v>
      </c>
      <c r="F10" s="37" t="s">
        <v>152</v>
      </c>
      <c r="G10" s="39">
        <f t="shared" si="1"/>
        <v>93.128400000000013</v>
      </c>
      <c r="H10" s="47">
        <v>43115</v>
      </c>
      <c r="I10" s="37">
        <v>2.16</v>
      </c>
    </row>
    <row r="11" spans="1:11" x14ac:dyDescent="0.25">
      <c r="A11" s="37" t="s">
        <v>78</v>
      </c>
      <c r="B11" s="39">
        <f t="shared" si="0"/>
        <v>116.43600000000001</v>
      </c>
      <c r="C11" s="47">
        <v>37560</v>
      </c>
      <c r="D11" s="37">
        <v>3.1</v>
      </c>
      <c r="F11" s="37" t="s">
        <v>153</v>
      </c>
      <c r="G11" s="39">
        <f t="shared" si="1"/>
        <v>86.23</v>
      </c>
      <c r="H11" s="47">
        <v>43115</v>
      </c>
      <c r="I11" s="37">
        <v>2</v>
      </c>
    </row>
    <row r="12" spans="1:11" x14ac:dyDescent="0.25">
      <c r="A12" s="37" t="s">
        <v>79</v>
      </c>
      <c r="B12" s="39">
        <f t="shared" si="0"/>
        <v>150.24</v>
      </c>
      <c r="C12" s="47">
        <v>37560</v>
      </c>
      <c r="D12" s="37">
        <v>4</v>
      </c>
      <c r="F12" s="37" t="s">
        <v>154</v>
      </c>
      <c r="G12" s="39">
        <f t="shared" si="1"/>
        <v>109.5121</v>
      </c>
      <c r="H12" s="47">
        <v>43115</v>
      </c>
      <c r="I12" s="37">
        <v>2.54</v>
      </c>
    </row>
    <row r="13" spans="1:11" x14ac:dyDescent="0.25">
      <c r="A13" s="37" t="s">
        <v>80</v>
      </c>
      <c r="B13" s="39">
        <f t="shared" si="0"/>
        <v>189.678</v>
      </c>
      <c r="C13" s="47">
        <v>37560</v>
      </c>
      <c r="D13" s="37">
        <v>5.05</v>
      </c>
      <c r="F13" s="37" t="s">
        <v>155</v>
      </c>
      <c r="G13" s="39">
        <f t="shared" si="1"/>
        <v>132.36304999999999</v>
      </c>
      <c r="H13" s="47">
        <v>43115</v>
      </c>
      <c r="I13" s="37">
        <v>3.07</v>
      </c>
    </row>
    <row r="14" spans="1:11" x14ac:dyDescent="0.25">
      <c r="A14" s="37" t="s">
        <v>81</v>
      </c>
      <c r="B14" s="39">
        <f t="shared" si="0"/>
        <v>247.89599999999999</v>
      </c>
      <c r="C14" s="47">
        <v>37560</v>
      </c>
      <c r="D14" s="37">
        <v>6.6</v>
      </c>
      <c r="F14" s="37" t="s">
        <v>156</v>
      </c>
      <c r="G14" s="39">
        <f t="shared" si="1"/>
        <v>121.15315000000001</v>
      </c>
      <c r="H14" s="47">
        <v>43115</v>
      </c>
      <c r="I14" s="37">
        <v>2.81</v>
      </c>
    </row>
    <row r="15" spans="1:11" x14ac:dyDescent="0.25">
      <c r="A15" s="45" t="s">
        <v>82</v>
      </c>
      <c r="B15" s="45"/>
      <c r="C15" s="45"/>
      <c r="D15" s="45"/>
      <c r="F15" s="37" t="s">
        <v>157</v>
      </c>
      <c r="G15" s="39">
        <f t="shared" si="1"/>
        <v>149.60905000000002</v>
      </c>
      <c r="H15" s="47">
        <v>43115</v>
      </c>
      <c r="I15" s="37">
        <v>3.47</v>
      </c>
    </row>
    <row r="16" spans="1:11" x14ac:dyDescent="0.25">
      <c r="A16" s="37" t="s">
        <v>83</v>
      </c>
      <c r="B16" s="39">
        <f t="shared" ref="B16:B21" si="2">C16*D16/1000</f>
        <v>11.3832</v>
      </c>
      <c r="C16" s="47">
        <v>42160</v>
      </c>
      <c r="D16" s="37">
        <v>0.27</v>
      </c>
      <c r="F16" s="37" t="s">
        <v>158</v>
      </c>
      <c r="G16" s="39">
        <f t="shared" si="1"/>
        <v>131.68575000000001</v>
      </c>
      <c r="H16" s="47">
        <v>41805</v>
      </c>
      <c r="I16" s="37">
        <v>3.15</v>
      </c>
    </row>
    <row r="17" spans="1:9" x14ac:dyDescent="0.25">
      <c r="A17" s="37" t="s">
        <v>71</v>
      </c>
      <c r="B17" s="39">
        <f t="shared" si="2"/>
        <v>17.956799999999998</v>
      </c>
      <c r="C17" s="47">
        <v>41760</v>
      </c>
      <c r="D17" s="37">
        <v>0.43</v>
      </c>
      <c r="F17" s="37" t="s">
        <v>159</v>
      </c>
      <c r="G17" s="39">
        <f t="shared" si="1"/>
        <v>162.20339999999999</v>
      </c>
      <c r="H17" s="47">
        <v>41805</v>
      </c>
      <c r="I17" s="37">
        <v>3.88</v>
      </c>
    </row>
    <row r="18" spans="1:9" x14ac:dyDescent="0.25">
      <c r="A18" s="37" t="s">
        <v>72</v>
      </c>
      <c r="B18" s="39">
        <f t="shared" si="2"/>
        <v>27.143999999999998</v>
      </c>
      <c r="C18" s="47">
        <v>41760</v>
      </c>
      <c r="D18" s="37">
        <v>0.65</v>
      </c>
      <c r="F18" s="37" t="s">
        <v>160</v>
      </c>
      <c r="G18" s="39">
        <f t="shared" si="1"/>
        <v>207.3528</v>
      </c>
      <c r="H18" s="47">
        <v>41805</v>
      </c>
      <c r="I18" s="37">
        <v>4.96</v>
      </c>
    </row>
    <row r="19" spans="1:9" x14ac:dyDescent="0.25">
      <c r="A19" s="37" t="s">
        <v>73</v>
      </c>
      <c r="B19" s="39">
        <f t="shared" si="2"/>
        <v>38.419200000000004</v>
      </c>
      <c r="C19" s="47">
        <v>41760</v>
      </c>
      <c r="D19" s="37">
        <v>0.92</v>
      </c>
      <c r="F19" s="37" t="s">
        <v>161</v>
      </c>
      <c r="G19" s="39">
        <f t="shared" si="1"/>
        <v>246.23145</v>
      </c>
      <c r="H19" s="47">
        <v>41805</v>
      </c>
      <c r="I19" s="37">
        <v>5.89</v>
      </c>
    </row>
    <row r="20" spans="1:9" x14ac:dyDescent="0.25">
      <c r="A20" s="37" t="s">
        <v>74</v>
      </c>
      <c r="B20" s="39">
        <f t="shared" si="2"/>
        <v>56.712499999999999</v>
      </c>
      <c r="C20" s="47">
        <v>43625</v>
      </c>
      <c r="D20" s="37">
        <v>1.3</v>
      </c>
      <c r="F20" s="37" t="s">
        <v>162</v>
      </c>
      <c r="G20" s="39">
        <f t="shared" si="1"/>
        <v>296.81549999999999</v>
      </c>
      <c r="H20" s="47">
        <v>41805</v>
      </c>
      <c r="I20" s="37">
        <v>7.1</v>
      </c>
    </row>
    <row r="21" spans="1:9" x14ac:dyDescent="0.25">
      <c r="A21" s="37" t="s">
        <v>75</v>
      </c>
      <c r="B21" s="39">
        <f t="shared" si="2"/>
        <v>72.417500000000004</v>
      </c>
      <c r="C21" s="47">
        <v>43625</v>
      </c>
      <c r="D21" s="37">
        <v>1.66</v>
      </c>
      <c r="F21" s="37" t="s">
        <v>163</v>
      </c>
      <c r="G21" s="39">
        <f t="shared" si="1"/>
        <v>353.31092999999998</v>
      </c>
      <c r="H21" s="47">
        <v>42810</v>
      </c>
      <c r="I21" s="37">
        <v>8.2530000000000001</v>
      </c>
    </row>
    <row r="22" spans="1:9" x14ac:dyDescent="0.25">
      <c r="A22" s="45" t="s">
        <v>84</v>
      </c>
      <c r="B22" s="45"/>
      <c r="C22" s="45"/>
      <c r="D22" s="45"/>
      <c r="F22" s="37" t="s">
        <v>164</v>
      </c>
      <c r="G22" s="39">
        <f t="shared" si="1"/>
        <v>397.70489999999995</v>
      </c>
      <c r="H22" s="47">
        <v>42810</v>
      </c>
      <c r="I22" s="37">
        <v>9.2899999999999991</v>
      </c>
    </row>
    <row r="23" spans="1:9" x14ac:dyDescent="0.25">
      <c r="A23" s="37" t="s">
        <v>85</v>
      </c>
      <c r="B23" s="39">
        <f>C23*D23/1000</f>
        <v>0.51995000000000002</v>
      </c>
      <c r="C23" s="47">
        <v>51995</v>
      </c>
      <c r="D23" s="37">
        <v>0.01</v>
      </c>
      <c r="F23" s="37" t="s">
        <v>165</v>
      </c>
      <c r="G23" s="39">
        <f t="shared" si="1"/>
        <v>362.91149999999999</v>
      </c>
      <c r="H23" s="47">
        <v>42150</v>
      </c>
      <c r="I23" s="37">
        <v>8.61</v>
      </c>
    </row>
    <row r="24" spans="1:9" x14ac:dyDescent="0.25">
      <c r="A24" s="37" t="s">
        <v>86</v>
      </c>
      <c r="B24" s="39">
        <f>C24*D24/1000</f>
        <v>23.226749999999999</v>
      </c>
      <c r="C24" s="47">
        <v>51615</v>
      </c>
      <c r="D24" s="37">
        <v>0.45</v>
      </c>
      <c r="F24" s="37" t="s">
        <v>166</v>
      </c>
      <c r="G24" s="39">
        <f t="shared" si="1"/>
        <v>420.65699999999998</v>
      </c>
      <c r="H24" s="47">
        <v>42150</v>
      </c>
      <c r="I24" s="37">
        <v>9.98</v>
      </c>
    </row>
    <row r="25" spans="1:9" x14ac:dyDescent="0.25">
      <c r="A25" s="37" t="s">
        <v>87</v>
      </c>
      <c r="B25" s="39">
        <f>C25*D25/1000</f>
        <v>3.0969000000000002</v>
      </c>
      <c r="C25" s="47">
        <v>51615</v>
      </c>
      <c r="D25" s="37">
        <v>0.06</v>
      </c>
      <c r="F25" s="37" t="s">
        <v>167</v>
      </c>
      <c r="G25" s="39">
        <f t="shared" si="1"/>
        <v>474.60899999999998</v>
      </c>
      <c r="H25" s="47">
        <v>42150</v>
      </c>
      <c r="I25" s="37">
        <v>11.26</v>
      </c>
    </row>
    <row r="26" spans="1:9" x14ac:dyDescent="0.25">
      <c r="A26" s="37" t="s">
        <v>88</v>
      </c>
      <c r="B26" s="39">
        <f>C26*D26/1000</f>
        <v>5.6776499999999999</v>
      </c>
      <c r="C26" s="47">
        <v>51615</v>
      </c>
      <c r="D26" s="37">
        <v>0.11</v>
      </c>
      <c r="F26" s="37" t="s">
        <v>168</v>
      </c>
      <c r="G26" s="39">
        <f t="shared" si="1"/>
        <v>531.93299999999999</v>
      </c>
      <c r="H26" s="47">
        <v>42150</v>
      </c>
      <c r="I26" s="37">
        <v>12.62</v>
      </c>
    </row>
    <row r="27" spans="1:9" x14ac:dyDescent="0.25">
      <c r="A27" s="45" t="s">
        <v>89</v>
      </c>
      <c r="B27" s="45"/>
      <c r="C27" s="45"/>
      <c r="D27" s="45"/>
      <c r="F27" s="37" t="s">
        <v>169</v>
      </c>
      <c r="G27" s="39">
        <f t="shared" si="1"/>
        <v>657.54</v>
      </c>
      <c r="H27" s="47">
        <v>42150</v>
      </c>
      <c r="I27" s="37">
        <v>15.6</v>
      </c>
    </row>
    <row r="28" spans="1:9" x14ac:dyDescent="0.25">
      <c r="A28" s="37" t="s">
        <v>139</v>
      </c>
      <c r="B28" s="39">
        <f t="shared" ref="B28:B33" si="3">C28*D28/1000</f>
        <v>23.229900000000001</v>
      </c>
      <c r="C28" s="47">
        <v>43830</v>
      </c>
      <c r="D28" s="37">
        <v>0.53</v>
      </c>
      <c r="F28" s="37" t="s">
        <v>170</v>
      </c>
      <c r="G28" s="39">
        <f t="shared" si="1"/>
        <v>783.99000000000012</v>
      </c>
      <c r="H28" s="47">
        <v>42150</v>
      </c>
      <c r="I28" s="37">
        <v>18.600000000000001</v>
      </c>
    </row>
    <row r="29" spans="1:9" x14ac:dyDescent="0.25">
      <c r="A29" s="37" t="s">
        <v>140</v>
      </c>
      <c r="B29" s="39">
        <f t="shared" si="3"/>
        <v>37.517499999999998</v>
      </c>
      <c r="C29" s="47">
        <v>43625</v>
      </c>
      <c r="D29" s="37">
        <v>0.86</v>
      </c>
      <c r="F29" s="37" t="s">
        <v>171</v>
      </c>
      <c r="G29" s="39">
        <f t="shared" si="1"/>
        <v>808.89519999999993</v>
      </c>
      <c r="H29" s="47">
        <v>50810</v>
      </c>
      <c r="I29" s="37">
        <v>15.92</v>
      </c>
    </row>
    <row r="30" spans="1:9" x14ac:dyDescent="0.25">
      <c r="A30" s="37" t="s">
        <v>141</v>
      </c>
      <c r="B30" s="39">
        <f t="shared" si="3"/>
        <v>51.041249999999998</v>
      </c>
      <c r="C30" s="47">
        <v>43625</v>
      </c>
      <c r="D30" s="37">
        <v>1.17</v>
      </c>
      <c r="F30" s="37" t="s">
        <v>172</v>
      </c>
      <c r="G30" s="39">
        <f t="shared" si="1"/>
        <v>999.43270000000007</v>
      </c>
      <c r="H30" s="47">
        <v>50810</v>
      </c>
      <c r="I30" s="37">
        <v>19.670000000000002</v>
      </c>
    </row>
    <row r="31" spans="1:9" x14ac:dyDescent="0.25">
      <c r="A31" s="37" t="s">
        <v>142</v>
      </c>
      <c r="B31" s="39">
        <f t="shared" si="3"/>
        <v>70.672499999999999</v>
      </c>
      <c r="C31" s="47">
        <v>43625</v>
      </c>
      <c r="D31" s="37">
        <v>1.62</v>
      </c>
      <c r="F31" s="37" t="s">
        <v>173</v>
      </c>
      <c r="G31" s="39">
        <f t="shared" si="1"/>
        <v>1133.2170000000001</v>
      </c>
      <c r="H31" s="47">
        <v>51300</v>
      </c>
      <c r="I31" s="37">
        <v>22.09</v>
      </c>
    </row>
    <row r="32" spans="1:9" x14ac:dyDescent="0.25">
      <c r="A32" s="37" t="s">
        <v>143</v>
      </c>
      <c r="B32" s="39">
        <f t="shared" si="3"/>
        <v>56.712499999999999</v>
      </c>
      <c r="C32" s="47">
        <v>43625</v>
      </c>
      <c r="D32" s="37">
        <v>1.3</v>
      </c>
      <c r="F32" s="37" t="s">
        <v>174</v>
      </c>
      <c r="G32" s="39">
        <f t="shared" si="1"/>
        <v>1303.5329999999999</v>
      </c>
      <c r="H32" s="47">
        <v>51300</v>
      </c>
      <c r="I32" s="37">
        <v>25.41</v>
      </c>
    </row>
    <row r="33" spans="1:9" x14ac:dyDescent="0.25">
      <c r="A33" s="37" t="s">
        <v>144</v>
      </c>
      <c r="B33" s="39">
        <f t="shared" si="3"/>
        <v>72.417500000000004</v>
      </c>
      <c r="C33" s="47">
        <v>43625</v>
      </c>
      <c r="D33" s="37">
        <v>1.66</v>
      </c>
      <c r="F33" s="45" t="s">
        <v>176</v>
      </c>
      <c r="G33" s="45"/>
      <c r="H33" s="45"/>
      <c r="I33" s="45"/>
    </row>
    <row r="34" spans="1:9" x14ac:dyDescent="0.25">
      <c r="A34" s="45" t="s">
        <v>69</v>
      </c>
      <c r="B34" s="45"/>
      <c r="C34" s="45"/>
      <c r="D34" s="45"/>
      <c r="F34" s="37" t="s">
        <v>27</v>
      </c>
      <c r="G34" s="39">
        <f>H34*I34/1000</f>
        <v>1336.8</v>
      </c>
      <c r="H34" s="48">
        <v>41775</v>
      </c>
      <c r="I34" s="41">
        <v>32</v>
      </c>
    </row>
    <row r="35" spans="1:9" x14ac:dyDescent="0.25">
      <c r="A35" s="49" t="s">
        <v>188</v>
      </c>
      <c r="B35" s="39">
        <f t="shared" ref="B35:B44" si="4">C35*D35/1000</f>
        <v>348.34050000000002</v>
      </c>
      <c r="C35" s="47">
        <v>43005</v>
      </c>
      <c r="D35" s="37">
        <v>8.1</v>
      </c>
      <c r="F35" s="37" t="s">
        <v>12</v>
      </c>
      <c r="G35" s="39">
        <f>H35*I35/1000</f>
        <v>2088.75</v>
      </c>
      <c r="H35" s="48">
        <v>41775</v>
      </c>
      <c r="I35" s="41">
        <v>50</v>
      </c>
    </row>
    <row r="36" spans="1:9" x14ac:dyDescent="0.25">
      <c r="A36" s="49" t="s">
        <v>189</v>
      </c>
      <c r="B36" s="39">
        <f t="shared" si="4"/>
        <v>447.25200000000001</v>
      </c>
      <c r="C36" s="47">
        <v>43005</v>
      </c>
      <c r="D36" s="37">
        <v>10.4</v>
      </c>
      <c r="F36" s="37" t="s">
        <v>13</v>
      </c>
      <c r="G36" s="39">
        <v>1741.51</v>
      </c>
      <c r="H36" s="48">
        <v>41775</v>
      </c>
      <c r="I36" s="41">
        <v>48</v>
      </c>
    </row>
    <row r="37" spans="1:9" x14ac:dyDescent="0.25">
      <c r="A37" s="49" t="s">
        <v>190</v>
      </c>
      <c r="B37" s="39">
        <f t="shared" si="4"/>
        <v>554.7645</v>
      </c>
      <c r="C37" s="47">
        <v>43005</v>
      </c>
      <c r="D37" s="37">
        <v>12.9</v>
      </c>
      <c r="F37" s="37" t="s">
        <v>14</v>
      </c>
      <c r="G37" s="39">
        <f t="shared" ref="G37:G47" si="5">H37*I37/1000</f>
        <v>3133.125</v>
      </c>
      <c r="H37" s="48">
        <v>41775</v>
      </c>
      <c r="I37" s="41">
        <v>75</v>
      </c>
    </row>
    <row r="38" spans="1:9" x14ac:dyDescent="0.25">
      <c r="A38" s="49" t="s">
        <v>191</v>
      </c>
      <c r="B38" s="39">
        <f t="shared" si="4"/>
        <v>679.47900000000004</v>
      </c>
      <c r="C38" s="47">
        <v>43005</v>
      </c>
      <c r="D38" s="37">
        <v>15.8</v>
      </c>
      <c r="F38" s="37" t="s">
        <v>15</v>
      </c>
      <c r="G38" s="39">
        <f t="shared" si="5"/>
        <v>4177.5</v>
      </c>
      <c r="H38" s="48">
        <v>41775</v>
      </c>
      <c r="I38" s="41">
        <v>100</v>
      </c>
    </row>
    <row r="39" spans="1:9" x14ac:dyDescent="0.25">
      <c r="A39" s="49" t="s">
        <v>192</v>
      </c>
      <c r="B39" s="39">
        <f t="shared" si="4"/>
        <v>881.62599999999998</v>
      </c>
      <c r="C39" s="47">
        <v>46895</v>
      </c>
      <c r="D39" s="37">
        <v>18.8</v>
      </c>
      <c r="F39" s="37" t="s">
        <v>16</v>
      </c>
      <c r="G39" s="39">
        <f t="shared" si="5"/>
        <v>12114.75</v>
      </c>
      <c r="H39" s="48">
        <v>41775</v>
      </c>
      <c r="I39" s="41">
        <v>290</v>
      </c>
    </row>
    <row r="40" spans="1:9" x14ac:dyDescent="0.25">
      <c r="A40" s="49" t="s">
        <v>193</v>
      </c>
      <c r="B40" s="39">
        <f t="shared" si="4"/>
        <v>1050.4480000000001</v>
      </c>
      <c r="C40" s="47">
        <v>46895</v>
      </c>
      <c r="D40" s="37">
        <v>22.4</v>
      </c>
      <c r="F40" s="37" t="s">
        <v>17</v>
      </c>
      <c r="G40" s="39">
        <f t="shared" si="5"/>
        <v>15247.875</v>
      </c>
      <c r="H40" s="48">
        <v>41775</v>
      </c>
      <c r="I40" s="41">
        <v>365</v>
      </c>
    </row>
    <row r="41" spans="1:9" x14ac:dyDescent="0.25">
      <c r="A41" s="49" t="s">
        <v>194</v>
      </c>
      <c r="B41" s="39">
        <f t="shared" si="4"/>
        <v>1228.6489999999999</v>
      </c>
      <c r="C41" s="47">
        <v>46895</v>
      </c>
      <c r="D41" s="37">
        <v>26.2</v>
      </c>
      <c r="F41" s="37" t="s">
        <v>18</v>
      </c>
      <c r="G41" s="39">
        <f t="shared" si="5"/>
        <v>18172.125</v>
      </c>
      <c r="H41" s="48">
        <v>41775</v>
      </c>
      <c r="I41" s="41">
        <v>435</v>
      </c>
    </row>
    <row r="42" spans="1:9" ht="15" customHeight="1" x14ac:dyDescent="0.25">
      <c r="A42" s="49" t="s">
        <v>195</v>
      </c>
      <c r="B42" s="39">
        <f t="shared" si="4"/>
        <v>1439.6765</v>
      </c>
      <c r="C42" s="47">
        <v>46895</v>
      </c>
      <c r="D42" s="37">
        <v>30.7</v>
      </c>
      <c r="F42" s="37" t="s">
        <v>19</v>
      </c>
      <c r="G42" s="39">
        <f t="shared" si="5"/>
        <v>23811.75</v>
      </c>
      <c r="H42" s="48">
        <v>41775</v>
      </c>
      <c r="I42" s="41">
        <v>570</v>
      </c>
    </row>
    <row r="43" spans="1:9" x14ac:dyDescent="0.25">
      <c r="A43" s="49" t="s">
        <v>196</v>
      </c>
      <c r="B43" s="39">
        <f t="shared" si="4"/>
        <v>1692.9095</v>
      </c>
      <c r="C43" s="47">
        <v>46895</v>
      </c>
      <c r="D43" s="37">
        <v>36.1</v>
      </c>
      <c r="F43" s="37" t="s">
        <v>198</v>
      </c>
      <c r="G43" s="39">
        <f t="shared" si="5"/>
        <v>30490.95</v>
      </c>
      <c r="H43" s="48">
        <v>42945</v>
      </c>
      <c r="I43" s="41">
        <v>710</v>
      </c>
    </row>
    <row r="44" spans="1:9" x14ac:dyDescent="0.25">
      <c r="A44" s="49" t="s">
        <v>197</v>
      </c>
      <c r="B44" s="39">
        <f t="shared" si="4"/>
        <v>2022.0130000000001</v>
      </c>
      <c r="C44" s="47">
        <v>47915</v>
      </c>
      <c r="D44" s="37">
        <v>42.2</v>
      </c>
      <c r="F44" s="37" t="s">
        <v>199</v>
      </c>
      <c r="G44" s="39">
        <f t="shared" si="5"/>
        <v>36717.974999999999</v>
      </c>
      <c r="H44" s="48">
        <v>42945</v>
      </c>
      <c r="I44" s="41">
        <v>855</v>
      </c>
    </row>
    <row r="45" spans="1:9" x14ac:dyDescent="0.25">
      <c r="A45" s="45" t="s">
        <v>68</v>
      </c>
      <c r="B45" s="45"/>
      <c r="C45" s="45"/>
      <c r="D45" s="45"/>
      <c r="F45" s="37" t="s">
        <v>200</v>
      </c>
      <c r="G45" s="39">
        <f t="shared" si="5"/>
        <v>42730.275000000001</v>
      </c>
      <c r="H45" s="48">
        <v>42945</v>
      </c>
      <c r="I45" s="41">
        <v>995</v>
      </c>
    </row>
    <row r="46" spans="1:9" x14ac:dyDescent="0.25">
      <c r="A46" s="37" t="s">
        <v>56</v>
      </c>
      <c r="B46" s="39">
        <f t="shared" ref="B46:B57" si="6">C46*D46/1000</f>
        <v>325.07460000000003</v>
      </c>
      <c r="C46" s="47">
        <v>48810</v>
      </c>
      <c r="D46" s="37">
        <v>6.66</v>
      </c>
      <c r="F46" s="37" t="s">
        <v>201</v>
      </c>
      <c r="G46" s="39">
        <f t="shared" si="5"/>
        <v>48957.3</v>
      </c>
      <c r="H46" s="48">
        <v>42945</v>
      </c>
      <c r="I46" s="41">
        <v>1140</v>
      </c>
    </row>
    <row r="47" spans="1:9" x14ac:dyDescent="0.25">
      <c r="A47" s="37" t="s">
        <v>57</v>
      </c>
      <c r="B47" s="39">
        <f t="shared" si="6"/>
        <v>311.35500000000002</v>
      </c>
      <c r="C47" s="47">
        <v>42075</v>
      </c>
      <c r="D47" s="37">
        <v>7.4</v>
      </c>
      <c r="F47" s="37" t="s">
        <v>202</v>
      </c>
      <c r="G47" s="39">
        <f t="shared" si="5"/>
        <v>61196.625</v>
      </c>
      <c r="H47" s="48">
        <v>42945</v>
      </c>
      <c r="I47" s="41">
        <v>1425</v>
      </c>
    </row>
    <row r="48" spans="1:9" x14ac:dyDescent="0.25">
      <c r="A48" s="37" t="s">
        <v>58</v>
      </c>
      <c r="B48" s="39">
        <f t="shared" si="6"/>
        <v>380.77875000000006</v>
      </c>
      <c r="C48" s="47">
        <v>42075</v>
      </c>
      <c r="D48" s="37">
        <v>9.0500000000000007</v>
      </c>
      <c r="F48" s="37" t="s">
        <v>203</v>
      </c>
      <c r="G48" s="39"/>
      <c r="H48" s="48" t="s">
        <v>204</v>
      </c>
      <c r="I48" s="41"/>
    </row>
    <row r="49" spans="1:9" x14ac:dyDescent="0.25">
      <c r="A49" s="37" t="s">
        <v>59</v>
      </c>
      <c r="B49" s="39">
        <f t="shared" si="6"/>
        <v>453.14774999999997</v>
      </c>
      <c r="C49" s="47">
        <v>42075</v>
      </c>
      <c r="D49" s="37">
        <v>10.77</v>
      </c>
      <c r="F49" s="37" t="s">
        <v>205</v>
      </c>
      <c r="G49" s="39"/>
      <c r="H49" s="48" t="s">
        <v>204</v>
      </c>
      <c r="I49" s="41"/>
    </row>
    <row r="50" spans="1:9" x14ac:dyDescent="0.25">
      <c r="A50" s="37" t="s">
        <v>60</v>
      </c>
      <c r="B50" s="39">
        <f t="shared" si="6"/>
        <v>640.04160000000002</v>
      </c>
      <c r="C50" s="47">
        <v>50160</v>
      </c>
      <c r="D50" s="37">
        <v>12.76</v>
      </c>
      <c r="F50" s="37" t="s">
        <v>206</v>
      </c>
      <c r="G50" s="39"/>
      <c r="H50" s="48" t="s">
        <v>204</v>
      </c>
      <c r="I50" s="41"/>
    </row>
    <row r="51" spans="1:9" ht="15.75" customHeight="1" x14ac:dyDescent="0.25">
      <c r="A51" s="37" t="s">
        <v>61</v>
      </c>
      <c r="B51" s="39">
        <f t="shared" si="6"/>
        <v>950.17499999999995</v>
      </c>
      <c r="C51" s="47">
        <v>64375</v>
      </c>
      <c r="D51" s="37">
        <v>14.76</v>
      </c>
      <c r="F51" s="45" t="s">
        <v>91</v>
      </c>
      <c r="G51" s="45"/>
      <c r="H51" s="45"/>
      <c r="I51" s="45"/>
    </row>
    <row r="52" spans="1:9" x14ac:dyDescent="0.25">
      <c r="A52" s="37" t="s">
        <v>62</v>
      </c>
      <c r="B52" s="39">
        <f t="shared" si="6"/>
        <v>1071.84375</v>
      </c>
      <c r="C52" s="47">
        <v>64375</v>
      </c>
      <c r="D52" s="37">
        <v>16.649999999999999</v>
      </c>
      <c r="F52" s="37" t="s">
        <v>207</v>
      </c>
      <c r="G52" s="39">
        <f>H52*I52/1000</f>
        <v>1795.8</v>
      </c>
      <c r="H52" s="47">
        <v>44895</v>
      </c>
      <c r="I52" s="37">
        <v>40</v>
      </c>
    </row>
    <row r="53" spans="1:9" x14ac:dyDescent="0.25">
      <c r="A53" s="37" t="s">
        <v>63</v>
      </c>
      <c r="B53" s="39">
        <f t="shared" si="6"/>
        <v>1228.2750000000001</v>
      </c>
      <c r="C53" s="47">
        <v>64375</v>
      </c>
      <c r="D53" s="37">
        <v>19.079999999999998</v>
      </c>
      <c r="F53" s="37" t="s">
        <v>208</v>
      </c>
      <c r="G53" s="39">
        <f>H53*I53/1000</f>
        <v>2469.2249999999999</v>
      </c>
      <c r="H53" s="47">
        <v>44895</v>
      </c>
      <c r="I53" s="37">
        <v>55</v>
      </c>
    </row>
    <row r="54" spans="1:9" x14ac:dyDescent="0.25">
      <c r="A54" s="37" t="s">
        <v>64</v>
      </c>
      <c r="B54" s="39">
        <f t="shared" si="6"/>
        <v>1443.5722499999999</v>
      </c>
      <c r="C54" s="47">
        <v>66925</v>
      </c>
      <c r="D54" s="37">
        <v>21.57</v>
      </c>
      <c r="F54" s="45" t="s">
        <v>92</v>
      </c>
      <c r="G54" s="45"/>
      <c r="H54" s="45"/>
      <c r="I54" s="45"/>
    </row>
    <row r="55" spans="1:9" x14ac:dyDescent="0.25">
      <c r="A55" s="37" t="s">
        <v>65</v>
      </c>
      <c r="B55" s="39">
        <f t="shared" si="6"/>
        <v>1649.7012500000001</v>
      </c>
      <c r="C55" s="47">
        <v>66925</v>
      </c>
      <c r="D55" s="37">
        <v>24.65</v>
      </c>
      <c r="F55" s="50">
        <v>3</v>
      </c>
      <c r="G55" s="39"/>
      <c r="H55" s="47">
        <v>45425</v>
      </c>
      <c r="I55" s="37"/>
    </row>
    <row r="56" spans="1:9" x14ac:dyDescent="0.25">
      <c r="A56" s="37" t="s">
        <v>66</v>
      </c>
      <c r="B56" s="39">
        <f t="shared" si="6"/>
        <v>2081.7671999999998</v>
      </c>
      <c r="C56" s="47">
        <v>72840</v>
      </c>
      <c r="D56" s="37">
        <v>28.58</v>
      </c>
      <c r="F56" s="50">
        <v>4</v>
      </c>
      <c r="G56" s="39"/>
      <c r="H56" s="47">
        <v>45425</v>
      </c>
      <c r="I56" s="37"/>
    </row>
    <row r="57" spans="1:9" x14ac:dyDescent="0.25">
      <c r="A57" s="37" t="s">
        <v>67</v>
      </c>
      <c r="B57" s="39">
        <f t="shared" si="6"/>
        <v>2171.7162499999999</v>
      </c>
      <c r="C57" s="47">
        <v>66925</v>
      </c>
      <c r="D57" s="37">
        <v>32.450000000000003</v>
      </c>
      <c r="F57" s="50">
        <v>5</v>
      </c>
      <c r="G57" s="39"/>
      <c r="H57" s="47">
        <v>45425</v>
      </c>
      <c r="I57" s="37"/>
    </row>
    <row r="58" spans="1:9" x14ac:dyDescent="0.25">
      <c r="A58" s="45" t="s">
        <v>90</v>
      </c>
      <c r="B58" s="45"/>
      <c r="C58" s="45"/>
      <c r="D58" s="45"/>
      <c r="F58" s="45" t="s">
        <v>175</v>
      </c>
      <c r="G58" s="45"/>
      <c r="H58" s="45"/>
      <c r="I58" s="45"/>
    </row>
    <row r="59" spans="1:9" x14ac:dyDescent="0.25">
      <c r="A59" s="37" t="s">
        <v>177</v>
      </c>
      <c r="B59" s="39">
        <f>C59*D59/1000</f>
        <v>27.047499999999999</v>
      </c>
      <c r="C59" s="47">
        <v>43625</v>
      </c>
      <c r="D59" s="37">
        <v>0.62</v>
      </c>
      <c r="F59" s="37" t="s">
        <v>209</v>
      </c>
      <c r="G59" s="39">
        <f>H59*I59/1000</f>
        <v>362.21499999999997</v>
      </c>
      <c r="H59" s="51">
        <v>45850</v>
      </c>
      <c r="I59" s="41">
        <v>7.9</v>
      </c>
    </row>
    <row r="60" spans="1:9" x14ac:dyDescent="0.25">
      <c r="A60" s="37" t="s">
        <v>178</v>
      </c>
      <c r="B60" s="39">
        <f t="shared" ref="B60:B69" si="7">C60*D60/1000</f>
        <v>37.081249999999997</v>
      </c>
      <c r="C60" s="47">
        <v>43625</v>
      </c>
      <c r="D60" s="37">
        <v>0.85</v>
      </c>
      <c r="F60" s="37" t="s">
        <v>210</v>
      </c>
      <c r="G60" s="39">
        <f>H60*I60/1000</f>
        <v>565.64</v>
      </c>
      <c r="H60" s="51">
        <v>44750</v>
      </c>
      <c r="I60" s="41">
        <v>12.64</v>
      </c>
    </row>
    <row r="61" spans="1:9" x14ac:dyDescent="0.25">
      <c r="A61" s="37" t="s">
        <v>179</v>
      </c>
      <c r="B61" s="39">
        <f t="shared" si="7"/>
        <v>33.155000000000001</v>
      </c>
      <c r="C61" s="47">
        <v>43625</v>
      </c>
      <c r="D61" s="37">
        <v>0.76</v>
      </c>
      <c r="F61" s="37" t="s">
        <v>211</v>
      </c>
      <c r="G61" s="39">
        <f>H61*I61/1000</f>
        <v>883.8125</v>
      </c>
      <c r="H61" s="51">
        <v>44750</v>
      </c>
      <c r="I61" s="41">
        <v>19.75</v>
      </c>
    </row>
    <row r="62" spans="1:9" x14ac:dyDescent="0.25">
      <c r="A62" s="37" t="s">
        <v>180</v>
      </c>
      <c r="B62" s="39">
        <f t="shared" si="7"/>
        <v>40.134999999999998</v>
      </c>
      <c r="C62" s="47">
        <v>43625</v>
      </c>
      <c r="D62" s="37">
        <v>0.92</v>
      </c>
      <c r="F62" s="37" t="s">
        <v>8</v>
      </c>
      <c r="G62" s="39">
        <f>H62*I62/1000</f>
        <v>734.05234999999993</v>
      </c>
      <c r="H62" s="51">
        <v>44515</v>
      </c>
      <c r="I62" s="41">
        <v>16.489999999999998</v>
      </c>
    </row>
    <row r="63" spans="1:9" x14ac:dyDescent="0.25">
      <c r="A63" s="37" t="s">
        <v>181</v>
      </c>
      <c r="B63" s="39">
        <f t="shared" si="7"/>
        <v>42.752499999999998</v>
      </c>
      <c r="C63" s="47">
        <v>43625</v>
      </c>
      <c r="D63" s="37">
        <v>0.98</v>
      </c>
      <c r="F63" s="37" t="s">
        <v>9</v>
      </c>
      <c r="G63" s="39">
        <f t="shared" ref="G63:G69" si="8">H63*I63/1000</f>
        <v>1146.7064</v>
      </c>
      <c r="H63" s="51">
        <v>44515</v>
      </c>
      <c r="I63" s="41">
        <v>25.76</v>
      </c>
    </row>
    <row r="64" spans="1:9" x14ac:dyDescent="0.25">
      <c r="A64" s="37" t="s">
        <v>182</v>
      </c>
      <c r="B64" s="39">
        <f t="shared" si="7"/>
        <v>58.893750000000004</v>
      </c>
      <c r="C64" s="47">
        <v>43625</v>
      </c>
      <c r="D64" s="37">
        <v>1.35</v>
      </c>
      <c r="F64" s="37" t="s">
        <v>10</v>
      </c>
      <c r="G64" s="39">
        <f t="shared" si="8"/>
        <v>1094.7971</v>
      </c>
      <c r="H64" s="51">
        <v>44270</v>
      </c>
      <c r="I64" s="41">
        <v>24.73</v>
      </c>
    </row>
    <row r="65" spans="1:9" x14ac:dyDescent="0.25">
      <c r="A65" s="37" t="s">
        <v>183</v>
      </c>
      <c r="B65" s="39">
        <f t="shared" si="7"/>
        <v>71.981250000000003</v>
      </c>
      <c r="C65" s="47">
        <v>43625</v>
      </c>
      <c r="D65" s="37">
        <v>1.65</v>
      </c>
      <c r="F65" s="37" t="s">
        <v>11</v>
      </c>
      <c r="G65" s="39">
        <f t="shared" si="8"/>
        <v>1710.5928000000001</v>
      </c>
      <c r="H65" s="51">
        <v>44270</v>
      </c>
      <c r="I65" s="41">
        <v>38.64</v>
      </c>
    </row>
    <row r="66" spans="1:9" x14ac:dyDescent="0.25">
      <c r="A66" s="37" t="s">
        <v>184</v>
      </c>
      <c r="B66" s="39">
        <f t="shared" si="7"/>
        <v>89.867500000000007</v>
      </c>
      <c r="C66" s="47">
        <v>43625</v>
      </c>
      <c r="D66" s="37">
        <v>2.06</v>
      </c>
      <c r="F66" s="37" t="s">
        <v>27</v>
      </c>
      <c r="G66" s="39">
        <f t="shared" si="8"/>
        <v>1416.64</v>
      </c>
      <c r="H66" s="51">
        <v>44270</v>
      </c>
      <c r="I66" s="41">
        <v>32</v>
      </c>
    </row>
    <row r="67" spans="1:9" x14ac:dyDescent="0.25">
      <c r="A67" s="37" t="s">
        <v>185</v>
      </c>
      <c r="B67" s="39">
        <f t="shared" si="7"/>
        <v>137.41874999999999</v>
      </c>
      <c r="C67" s="47">
        <v>43625</v>
      </c>
      <c r="D67" s="37">
        <v>3.15</v>
      </c>
      <c r="F67" s="37" t="s">
        <v>12</v>
      </c>
      <c r="G67" s="39">
        <f t="shared" si="8"/>
        <v>2213.5</v>
      </c>
      <c r="H67" s="51">
        <v>44270</v>
      </c>
      <c r="I67" s="41">
        <v>50</v>
      </c>
    </row>
    <row r="68" spans="1:9" x14ac:dyDescent="0.25">
      <c r="A68" s="37" t="s">
        <v>186</v>
      </c>
      <c r="B68" s="39">
        <f t="shared" si="7"/>
        <v>309.00150000000002</v>
      </c>
      <c r="C68" s="47">
        <v>43830</v>
      </c>
      <c r="D68" s="37">
        <v>7.05</v>
      </c>
      <c r="F68" s="37" t="s">
        <v>30</v>
      </c>
      <c r="G68" s="39">
        <f t="shared" si="8"/>
        <v>3078.4</v>
      </c>
      <c r="H68" s="51">
        <v>47360</v>
      </c>
      <c r="I68" s="41">
        <v>65</v>
      </c>
    </row>
    <row r="69" spans="1:9" x14ac:dyDescent="0.25">
      <c r="A69" s="37" t="s">
        <v>187</v>
      </c>
      <c r="B69" s="39">
        <f t="shared" si="7"/>
        <v>348.44850000000002</v>
      </c>
      <c r="C69" s="47">
        <v>43830</v>
      </c>
      <c r="D69" s="37">
        <v>7.95</v>
      </c>
      <c r="F69" s="37" t="s">
        <v>14</v>
      </c>
      <c r="G69" s="39">
        <f t="shared" si="8"/>
        <v>3817.875</v>
      </c>
      <c r="H69" s="51">
        <v>50905</v>
      </c>
      <c r="I69" s="41">
        <v>75</v>
      </c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topLeftCell="A7" workbookViewId="0">
      <selection activeCell="O4" sqref="O4"/>
    </sheetView>
  </sheetViews>
  <sheetFormatPr defaultRowHeight="14.4" x14ac:dyDescent="0.3"/>
  <cols>
    <col min="10" max="10" width="12.44140625" customWidth="1"/>
  </cols>
  <sheetData>
    <row r="1" spans="1:25" s="32" customFormat="1" ht="110.25" customHeight="1" x14ac:dyDescent="0.25">
      <c r="B1" s="33"/>
      <c r="D1" s="99" t="s">
        <v>131</v>
      </c>
      <c r="E1" s="100"/>
      <c r="F1" s="100"/>
      <c r="G1" s="100"/>
      <c r="H1" s="100"/>
      <c r="I1" s="100"/>
      <c r="J1" s="100"/>
      <c r="K1" s="43"/>
    </row>
    <row r="2" spans="1:25" ht="21" customHeight="1" x14ac:dyDescent="0.3">
      <c r="A2" s="53" t="s">
        <v>212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2"/>
      <c r="Q2" s="32"/>
      <c r="R2" s="32"/>
      <c r="S2" s="32"/>
    </row>
    <row r="3" spans="1:25" ht="17.39999999999999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2"/>
      <c r="Q3" s="32"/>
      <c r="R3" s="32"/>
      <c r="S3" s="32"/>
    </row>
    <row r="4" spans="1:25" ht="17.399999999999999" x14ac:dyDescent="0.3">
      <c r="A4" s="52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2"/>
      <c r="Q4" s="32"/>
      <c r="R4" s="32"/>
      <c r="S4" s="32"/>
    </row>
    <row r="5" spans="1:25" ht="17.399999999999999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2"/>
      <c r="Q5" s="32"/>
      <c r="R5" s="32"/>
      <c r="S5" s="32"/>
    </row>
    <row r="6" spans="1:25" ht="17.399999999999999" x14ac:dyDescent="0.3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2"/>
      <c r="Q6" s="32"/>
      <c r="R6" s="32"/>
      <c r="S6" s="32"/>
    </row>
    <row r="7" spans="1:25" ht="17.399999999999999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32"/>
      <c r="R7" s="32"/>
      <c r="S7" s="32"/>
    </row>
    <row r="8" spans="1:25" ht="41.25" customHeight="1" x14ac:dyDescent="0.3">
      <c r="A8" s="109" t="s">
        <v>215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7.399999999999999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2"/>
      <c r="Q9" s="32"/>
      <c r="R9" s="32"/>
      <c r="S9" s="32"/>
    </row>
    <row r="10" spans="1:25" ht="17.399999999999999" x14ac:dyDescent="0.3">
      <c r="A10" s="52" t="s">
        <v>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2"/>
      <c r="Q10" s="32"/>
      <c r="R10" s="32"/>
      <c r="S10" s="32"/>
    </row>
    <row r="11" spans="1:25" ht="17.399999999999999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2"/>
    </row>
    <row r="12" spans="1:25" ht="17.399999999999999" x14ac:dyDescent="0.3">
      <c r="A12" s="52" t="s">
        <v>97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2"/>
    </row>
    <row r="13" spans="1:25" ht="17.399999999999999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2"/>
    </row>
    <row r="14" spans="1:25" ht="17.399999999999999" x14ac:dyDescent="0.3">
      <c r="A14" s="52" t="s">
        <v>93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2"/>
    </row>
    <row r="15" spans="1:25" ht="17.399999999999999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32"/>
    </row>
    <row r="16" spans="1:25" ht="17.399999999999999" x14ac:dyDescent="0.3">
      <c r="A16" s="52" t="s">
        <v>98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2"/>
    </row>
    <row r="17" spans="1:19" ht="17.399999999999999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32"/>
    </row>
    <row r="18" spans="1:19" ht="17.399999999999999" x14ac:dyDescent="0.3">
      <c r="A18" s="52" t="s">
        <v>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2"/>
    </row>
    <row r="19" spans="1:19" ht="18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ht="18" x14ac:dyDescent="0.35">
      <c r="P20" s="29"/>
      <c r="Q20" s="29"/>
      <c r="R20" s="29"/>
    </row>
    <row r="21" spans="1:19" ht="18" x14ac:dyDescent="0.35">
      <c r="P21" s="29"/>
      <c r="Q21" s="29"/>
      <c r="R21" s="29"/>
    </row>
    <row r="22" spans="1:19" ht="18" x14ac:dyDescent="0.35">
      <c r="P22" s="29"/>
      <c r="Q22" s="29"/>
      <c r="R22" s="29"/>
    </row>
    <row r="23" spans="1:19" ht="18" x14ac:dyDescent="0.35">
      <c r="P23" s="29"/>
      <c r="Q23" s="29"/>
      <c r="R23" s="29"/>
    </row>
    <row r="24" spans="1:19" ht="18" x14ac:dyDescent="0.35">
      <c r="P24" s="29"/>
      <c r="Q24" s="29"/>
      <c r="R24" s="29"/>
    </row>
    <row r="25" spans="1:19" ht="18" x14ac:dyDescent="0.35">
      <c r="P25" s="29"/>
      <c r="Q25" s="29"/>
      <c r="R25" s="29"/>
    </row>
    <row r="26" spans="1:19" ht="18" x14ac:dyDescent="0.35">
      <c r="P26" s="29"/>
      <c r="Q26" s="29"/>
      <c r="R26" s="29"/>
    </row>
    <row r="27" spans="1:19" ht="18" x14ac:dyDescent="0.35">
      <c r="P27" s="29"/>
      <c r="Q27" s="29"/>
      <c r="R27" s="29"/>
    </row>
    <row r="28" spans="1:19" ht="18" x14ac:dyDescent="0.35">
      <c r="P28" s="29"/>
      <c r="Q28" s="29"/>
      <c r="R28" s="29"/>
    </row>
  </sheetData>
  <mergeCells count="2">
    <mergeCell ref="D1:J1"/>
    <mergeCell ref="A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Лист1</vt:lpstr>
      <vt:lpstr>Труби зварні</vt:lpstr>
      <vt:lpstr>Труби оцинк, емаль</vt:lpstr>
      <vt:lpstr>Сорт</vt:lpstr>
      <vt:lpstr>Послуги для клієнтів</vt:lpstr>
      <vt:lpstr>ОКРУГЛВНИЗ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GYPNORION</dc:creator>
  <cp:lastModifiedBy>Пасешник Анастасія</cp:lastModifiedBy>
  <cp:lastPrinted>2026-03-10T12:16:40Z</cp:lastPrinted>
  <dcterms:created xsi:type="dcterms:W3CDTF">2014-10-16T07:11:21Z</dcterms:created>
  <dcterms:modified xsi:type="dcterms:W3CDTF">2026-04-14T14:24:56Z</dcterms:modified>
</cp:coreProperties>
</file>